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r.poskeviciene\Desktop\2024-2026 m. SVP\NAUJO PLANO 2024-2026 M. PROJEKTAS\BENDROJI DALIS\Viešinimui\"/>
    </mc:Choice>
  </mc:AlternateContent>
  <xr:revisionPtr revIDLastSave="0" documentId="13_ncr:1_{E6EDE0DE-5BAD-4D10-8756-305792864FDB}" xr6:coauthVersionLast="47" xr6:coauthVersionMax="47" xr10:uidLastSave="{00000000-0000-0000-0000-000000000000}"/>
  <bookViews>
    <workbookView xWindow="-120" yWindow="-120" windowWidth="29040" windowHeight="15840" xr2:uid="{00000000-000D-0000-FFFF-FFFF00000000}"/>
  </bookViews>
  <sheets>
    <sheet name="31 pr. aprašymas" sheetId="3" r:id="rId1"/>
    <sheet name="31 pr. finansav." sheetId="2" r:id="rId2"/>
    <sheet name="31 pr.rodikliai" sheetId="5" r:id="rId3"/>
  </sheets>
  <definedNames>
    <definedName name="_Hlk152330724" localSheetId="0">'31 pr. aprašymas'!$A$254</definedName>
    <definedName name="_Hlk152330939" localSheetId="0">'31 pr. aprašymas'!$A$252</definedName>
    <definedName name="_Hlk152834790" localSheetId="0">'31 pr. aprašymas'!$A$115</definedName>
    <definedName name="_Hlk152834857" localSheetId="0">'31 pr. aprašymas'!$A$122</definedName>
    <definedName name="_Hlk152834900" localSheetId="0">'31 pr. aprašymas'!$A$157</definedName>
    <definedName name="_Hlk152835006" localSheetId="0">'31 pr. aprašymas'!$A$159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04" i="2" l="1"/>
  <c r="F204" i="2"/>
  <c r="D204" i="2"/>
  <c r="E203" i="2"/>
  <c r="F203" i="2"/>
  <c r="D203" i="2"/>
  <c r="E202" i="2"/>
  <c r="F202" i="2"/>
  <c r="D202" i="2"/>
  <c r="F200" i="2"/>
  <c r="E200" i="2"/>
  <c r="D200" i="2"/>
  <c r="F198" i="2"/>
  <c r="E198" i="2"/>
  <c r="D198" i="2"/>
  <c r="E197" i="2"/>
  <c r="F197" i="2"/>
  <c r="D197" i="2"/>
  <c r="F196" i="2"/>
  <c r="E196" i="2"/>
  <c r="D196" i="2"/>
  <c r="F195" i="2"/>
  <c r="E195" i="2"/>
  <c r="D195" i="2"/>
  <c r="D194" i="2" l="1"/>
  <c r="D205" i="2" s="1"/>
  <c r="E201" i="2"/>
  <c r="F194" i="2"/>
  <c r="F205" i="2" s="1"/>
  <c r="E194" i="2"/>
  <c r="E205" i="2" s="1"/>
  <c r="D201" i="2"/>
  <c r="F201" i="2"/>
  <c r="D10" i="2" l="1"/>
  <c r="E10" i="2"/>
  <c r="F10" i="2"/>
  <c r="D13" i="2"/>
  <c r="E13" i="2"/>
  <c r="F13" i="2"/>
  <c r="D23" i="2"/>
  <c r="E23" i="2"/>
  <c r="F23" i="2"/>
  <c r="D26" i="2"/>
  <c r="E26" i="2"/>
  <c r="F26" i="2"/>
  <c r="D31" i="2"/>
  <c r="E31" i="2"/>
  <c r="F31" i="2"/>
  <c r="D34" i="2"/>
  <c r="E34" i="2"/>
  <c r="F34" i="2"/>
  <c r="D42" i="2"/>
  <c r="E42" i="2"/>
  <c r="F42" i="2"/>
  <c r="D47" i="2"/>
  <c r="E47" i="2"/>
  <c r="F47" i="2"/>
  <c r="D51" i="2"/>
  <c r="E51" i="2"/>
  <c r="F51" i="2"/>
  <c r="D57" i="2"/>
  <c r="E57" i="2"/>
  <c r="F57" i="2"/>
  <c r="D60" i="2"/>
  <c r="E60" i="2"/>
  <c r="F60" i="2"/>
  <c r="D64" i="2"/>
  <c r="E64" i="2"/>
  <c r="F64" i="2"/>
  <c r="D67" i="2"/>
  <c r="E67" i="2"/>
  <c r="F67" i="2"/>
  <c r="D70" i="2"/>
  <c r="E70" i="2"/>
  <c r="F70" i="2"/>
  <c r="D74" i="2"/>
  <c r="E74" i="2"/>
  <c r="F74" i="2"/>
  <c r="D77" i="2"/>
  <c r="E77" i="2"/>
  <c r="F77" i="2"/>
  <c r="D80" i="2"/>
  <c r="E80" i="2"/>
  <c r="F80" i="2"/>
  <c r="D83" i="2"/>
  <c r="E83" i="2"/>
  <c r="F83" i="2"/>
  <c r="D88" i="2"/>
  <c r="E88" i="2"/>
  <c r="F88" i="2"/>
  <c r="D92" i="2"/>
  <c r="E92" i="2"/>
  <c r="F92" i="2"/>
  <c r="D95" i="2"/>
  <c r="E95" i="2"/>
  <c r="F95" i="2"/>
  <c r="D99" i="2"/>
  <c r="E99" i="2"/>
  <c r="F99" i="2"/>
  <c r="D104" i="2"/>
  <c r="E104" i="2"/>
  <c r="F104" i="2"/>
  <c r="D110" i="2"/>
  <c r="E110" i="2"/>
  <c r="F110" i="2"/>
  <c r="D114" i="2"/>
  <c r="E114" i="2"/>
  <c r="F114" i="2"/>
  <c r="D118" i="2"/>
  <c r="E118" i="2"/>
  <c r="F118" i="2"/>
  <c r="D121" i="2"/>
  <c r="E121" i="2"/>
  <c r="F121" i="2"/>
  <c r="D124" i="2"/>
  <c r="E124" i="2"/>
  <c r="F124" i="2"/>
  <c r="D127" i="2"/>
  <c r="E127" i="2"/>
  <c r="F127" i="2"/>
  <c r="D131" i="2"/>
  <c r="E131" i="2"/>
  <c r="F131" i="2"/>
  <c r="D137" i="2"/>
  <c r="E137" i="2"/>
  <c r="F137" i="2"/>
  <c r="D143" i="2"/>
  <c r="E143" i="2"/>
  <c r="F143" i="2"/>
  <c r="D147" i="2"/>
  <c r="E147" i="2"/>
  <c r="F147" i="2"/>
  <c r="D151" i="2"/>
  <c r="E151" i="2"/>
  <c r="F151" i="2"/>
  <c r="D153" i="2"/>
  <c r="E153" i="2"/>
  <c r="F153" i="2"/>
  <c r="D155" i="2"/>
  <c r="E155" i="2"/>
  <c r="F155" i="2"/>
  <c r="D159" i="2"/>
  <c r="E159" i="2"/>
  <c r="F159" i="2"/>
  <c r="D161" i="2"/>
  <c r="E161" i="2"/>
  <c r="F161" i="2"/>
  <c r="D164" i="2"/>
  <c r="E164" i="2"/>
  <c r="F164" i="2"/>
  <c r="D169" i="2"/>
  <c r="E169" i="2"/>
  <c r="F169" i="2"/>
  <c r="D172" i="2"/>
  <c r="E172" i="2"/>
  <c r="F172" i="2"/>
  <c r="D175" i="2"/>
  <c r="E175" i="2"/>
  <c r="F175" i="2"/>
  <c r="D178" i="2"/>
  <c r="E178" i="2"/>
  <c r="F178" i="2"/>
  <c r="D181" i="2"/>
  <c r="E181" i="2"/>
  <c r="F181" i="2"/>
  <c r="D184" i="2"/>
  <c r="E184" i="2"/>
  <c r="F184" i="2"/>
  <c r="D189" i="2"/>
  <c r="E189" i="2"/>
  <c r="F189" i="2"/>
  <c r="E206" i="2" l="1"/>
  <c r="D206" i="2"/>
  <c r="F206" i="2"/>
  <c r="F41" i="2"/>
  <c r="E130" i="2"/>
  <c r="E41" i="2"/>
  <c r="D130" i="2"/>
  <c r="D41" i="2"/>
  <c r="F87" i="2"/>
  <c r="F9" i="2"/>
  <c r="F130" i="2"/>
  <c r="D87" i="2"/>
  <c r="E87" i="2"/>
  <c r="D9" i="2"/>
  <c r="E9" i="2"/>
  <c r="E7" i="2" l="1"/>
  <c r="D7" i="2"/>
  <c r="F7" i="2"/>
</calcChain>
</file>

<file path=xl/sharedStrings.xml><?xml version="1.0" encoding="utf-8"?>
<sst xmlns="http://schemas.openxmlformats.org/spreadsheetml/2006/main" count="813" uniqueCount="641">
  <si>
    <t>31</t>
  </si>
  <si>
    <t>Darnaus teritorijų ir infrastruktūros vystymo programa</t>
  </si>
  <si>
    <t>Didinti  energijos suvartojimo efektyvumą, padidinti žaliosios energijos gamybą mieste</t>
  </si>
  <si>
    <t>SB</t>
  </si>
  <si>
    <t>SB (S)</t>
  </si>
  <si>
    <t>Gatvių apšvietimo modernizavimas</t>
  </si>
  <si>
    <t>SB (L)</t>
  </si>
  <si>
    <t>Alytaus miesto daugiabučių gyvenamųjų namų modernizavimo ir jų aplinkos pritaikymo šiandienos poreikiams skatinimas</t>
  </si>
  <si>
    <t>Individualių gyvenamųjų namų energijos suvartojimo mažinimo skatinimas (UAB „Alytaus šilumos tinklai“)</t>
  </si>
  <si>
    <t>KT</t>
  </si>
  <si>
    <t>Privataus verslo įmonių skatinimas diegti energijos panaudojimo efektyvumo priemones (UAB „Alytaus šilumos tinklai“)</t>
  </si>
  <si>
    <t>UAB „Alytaus šilumos tinklai“ veiklos diversifikacija</t>
  </si>
  <si>
    <t>Šilumos tiekimo infrastruktūros pritaikymas prie mažėjančių energijos poreikių (UAB „Alytaus šilumos tinklai“)</t>
  </si>
  <si>
    <t>31.1.1.10.</t>
  </si>
  <si>
    <t>Atsinaujinančių energijos išteklių (saulės) panaudojimo Alytaus lopšelyje-darželyje „Pušynėlis“ projekto įgyvendinimas</t>
  </si>
  <si>
    <t>31.1.1.11.</t>
  </si>
  <si>
    <t>Atsinaujinančių energijos išteklių (saulės) panaudojimo Alytaus miesto savivaldybės administraciniame pastate Rotušės a. 4 projekto įgyvendinimas</t>
  </si>
  <si>
    <t>Atsinaujinančių energijos išteklių (saulės) panaudojimo Alytaus Vidzgirio progimnazijoje projekto įgyvendinimas</t>
  </si>
  <si>
    <t>D (ES)</t>
  </si>
  <si>
    <t>31.1.1.13.</t>
  </si>
  <si>
    <t>Atsinaujinančių energijos išteklių (saulės) panaudojimo Alytaus Panemunės progimnazijoje projekto įgyvendinimas</t>
  </si>
  <si>
    <t>31.1.1.14.</t>
  </si>
  <si>
    <t>Atsinaujinančių energijos išteklių (saulės) panaudojimo Alytaus lopšelyje-darželyje „Du gaideliai“ projekto įgyvendinimas</t>
  </si>
  <si>
    <t>31.1.1.15.</t>
  </si>
  <si>
    <t>Atsinaujinančių energijos išteklių (saulės) panaudojimo Alytaus lopšelyje-darželyje „Girinukas“ projekto įgyvendinimas</t>
  </si>
  <si>
    <t>31.1.1.16.</t>
  </si>
  <si>
    <t>Atsinaujinančių energijos išteklių (saulės) panaudojimo Alytaus Dzūkijos mokykloje projekto įgyvendinimas</t>
  </si>
  <si>
    <t>31.1.1.17.</t>
  </si>
  <si>
    <t>Atsinaujinančių energijos išteklių (saulės) panaudojimo Alytaus „Vilties“ mokykloje-darželyje projekto įgyvendinimas</t>
  </si>
  <si>
    <t>31.1.1.18.</t>
  </si>
  <si>
    <t>Atsinaujinančių energijos išteklių (saulės) panaudojimo Alytaus medicininės reabilitacijos ir sporto centre projekto įgyvendinimas</t>
  </si>
  <si>
    <t>31.1.1.19.</t>
  </si>
  <si>
    <t>Atsinaujinančių energijos išteklių (saulės) panaudojimo Alytaus socialinių paslaugų centre projekto įgyvendinimas</t>
  </si>
  <si>
    <t>31.1.1.20.</t>
  </si>
  <si>
    <t>Atsinaujinančių energijos išteklių (saulės) panaudojimo Alytaus Jotvingių gimnazijoje projekto įgyvendinimas</t>
  </si>
  <si>
    <t>Palaikyti saugią ir švarią aplinką, skatinti žiedinės ekonomikos vystymąsi</t>
  </si>
  <si>
    <t>Taršos poveikio aplinkai mažinimas ir stebėsena</t>
  </si>
  <si>
    <t>Kraujasiurbių upinių mašalų populiacijos pokyčių stebėjimo ir populiacijos reguliavimo projekto įgyvendinimas (Druskininkų savivaldybė)</t>
  </si>
  <si>
    <t>Sosnovskio barščio naikinimo projekto įgyvendinimas</t>
  </si>
  <si>
    <t>Užterštos naftos bazės teritorijos Alytaus miesto savivaldybės Santaikos g. sutvarkymas</t>
  </si>
  <si>
    <t>Aplinkos kokybės gerinimas ir visuomenės aplinkosauginis švietimas, įgyvendinant Aplinkos apsaugos rėmimo specialiąją programą</t>
  </si>
  <si>
    <t>D</t>
  </si>
  <si>
    <t>SB (PĮ)</t>
  </si>
  <si>
    <t>Rūšiuojamųjų atliekų surinkimo priemonių atnaujinimas ir plėtra (ARATC)</t>
  </si>
  <si>
    <t>ES</t>
  </si>
  <si>
    <t>Gatvių ir viešųjų erdvių apšvietimo tinklų priežiūra</t>
  </si>
  <si>
    <t xml:space="preserve"> Žaliosios infrastruktūros elementų planavimas ir reguliavimas</t>
  </si>
  <si>
    <t>Gatvių ir viešųjų erdvių tvarkymas ir priežiūra</t>
  </si>
  <si>
    <t>Transformacinių pajėgumų energijos, maisto ir vandens srityse (TANGO-W) projekto  įgyvendinimas</t>
  </si>
  <si>
    <t>VB</t>
  </si>
  <si>
    <t>Projekto „Žalieji žingsniai“ įgyvendinimas</t>
  </si>
  <si>
    <t>Viešojo transporto paslaugų valdymo technologijų modernizavimas</t>
  </si>
  <si>
    <t>Viešojo transporto  infrastruktūros  modernizavimas</t>
  </si>
  <si>
    <t>Projekto „Žaliosios infrastruktūros gerinimas pasienio regiono miestuose“ įgyvendinimas</t>
  </si>
  <si>
    <t>Projekto „Žaliasis bendradarbiavimas“ įgyvendinimas</t>
  </si>
  <si>
    <t>Plėtoti darnią susisiekimo infrastruktūrą</t>
  </si>
  <si>
    <t>31.2.1.01.</t>
  </si>
  <si>
    <t>Ekologiškų transporto priemonių įsigijimas</t>
  </si>
  <si>
    <t>Elektromobilių įkrovimo prieigų infrastruktūros sukūrimas ir palaikymas</t>
  </si>
  <si>
    <t>Viešojo transporto sistemos vystymas (prieinamumo ir pasiekiamumo didinimas)</t>
  </si>
  <si>
    <t>Darnaus judumo priemonių diegimas</t>
  </si>
  <si>
    <t>Susisiekimo infrastruktūros plėtra ir modernizavimas</t>
  </si>
  <si>
    <t>Infrastruktūros objektų, kuriuos iš dalies finansuoja fiziniai ar juridiniai asmenys, modernizavimas ir plėtra</t>
  </si>
  <si>
    <t>Viešųjų erdvių standarto sukūrimas</t>
  </si>
  <si>
    <t>31.2.1.08.</t>
  </si>
  <si>
    <t>Saugių eismo priemonių Alytaus mieste diegimas (dviračių ir pėsčiųjų takų įrengimas)</t>
  </si>
  <si>
    <t>Saugaus eismo priemonių diegimas</t>
  </si>
  <si>
    <t>Darnaus judumo priemonių diegimas Alytaus mieste (II etapas)</t>
  </si>
  <si>
    <t>Alytaus dviračių ir pėsčiųjų takų plėtra</t>
  </si>
  <si>
    <t>Pirmojo Alytaus pramonės zonos infrastruktūros plėtra ir pritaikymas pakitusiems verslo poreikiams</t>
  </si>
  <si>
    <t>Alytaus Vidzgirio mikrorajono viešųjų erdvių humanizavimas</t>
  </si>
  <si>
    <t>Alytaus Sveikatos tako teritorijos ir prieigų (Kepyklos g.) atgaivinimas</t>
  </si>
  <si>
    <t>Subalansuotos darnaus judumo sistemos plėtra</t>
  </si>
  <si>
    <t>Darniai planuoti miesto teritoriją, modernizuoti ir išplėtoti viešųjų paslaugų teikimo infrastruktūrą</t>
  </si>
  <si>
    <t>Nuoseklus ir strategiškas urbanistinis planavimas ir nenaudojamų teritorijų vystymas</t>
  </si>
  <si>
    <t>Miesto urbanistinės ir architektūrinės kokybės gerinimas</t>
  </si>
  <si>
    <t>31.2.2.03.</t>
  </si>
  <si>
    <t>Daugiabučių gyvenamųjų namų kvartalinės renovacijos įgyvendinimas</t>
  </si>
  <si>
    <t>Švietimo įstaigų ugdymo aplinkos modernizavimas, priežiūra ir plėtra</t>
  </si>
  <si>
    <t>31.2.2.05.</t>
  </si>
  <si>
    <t>Dainavos pagrindinės mokyklos Vilties g. 12, Alytuje, stadiono teritorijos su lauko aikštynais ir prieigomis rekonstravimas</t>
  </si>
  <si>
    <t>31.2.2.06.</t>
  </si>
  <si>
    <t>Modernių ir saugių Alytaus Dzūkijos pagrindinės mokyklos erdvių sukūrimas</t>
  </si>
  <si>
    <t>31.2.2.07.</t>
  </si>
  <si>
    <t>Projekto „Bendradarbiavimas – terapijos sėkmė“ Alytaus Dzūkijos mokykloje įgyvendinimas</t>
  </si>
  <si>
    <t>31.2.2.08.</t>
  </si>
  <si>
    <t>Projekto „Būk aktyvus – būsi sveikas“ II etapo įgyvendinimas</t>
  </si>
  <si>
    <t>Viešųjų pastatų ir statinių modernizavimas</t>
  </si>
  <si>
    <t>31.2.2.10.</t>
  </si>
  <si>
    <t>VšĮ Alytaus apskrities S. Kudirkos ligoninės pastatų Alytuje, Ligoninės g. 12, rekonstravimas</t>
  </si>
  <si>
    <t>31.2.2.11.</t>
  </si>
  <si>
    <t>Viešosios infrastruktūros, skirtos fiziniam aktyvumui ir laisvalaikiui, vystymas ir priežiūra</t>
  </si>
  <si>
    <t>31.2.2.12.</t>
  </si>
  <si>
    <t>Bendradarbiavimo – kuriant inovatyvias ir sveikas aplinkas projekto įgyvendinimas</t>
  </si>
  <si>
    <t>31.2.2.13.</t>
  </si>
  <si>
    <t>Projekto „Sportas visiems“ įgyvendinimas</t>
  </si>
  <si>
    <t>Alytaus miesto paviršinių nuotekų tinklų ir sistemų vystymas (UAB „Dzūkijos vandenys“)</t>
  </si>
  <si>
    <t>Alytaus miesto centralizuotos nuotekų infrastruktūros plėtra (UAB „Dzūkijos vandenys“)</t>
  </si>
  <si>
    <t>Alytaus miesto vandentiekio ir nuotekų tinklų rekonstrukcija (UAB „Dzūkijos vandenys“)</t>
  </si>
  <si>
    <t>Alytaus miesto savivaldybei nuosavybės teise priklausančių patalpų administravimas, priežiūra ir remontas (UAB „Alytaus butų ūkis“)</t>
  </si>
  <si>
    <t>Alytaus miesto centrinės dalies viešosios infrastruktūros funkcionalumo didinimas</t>
  </si>
  <si>
    <t>Alytaus miesto socialinio būsto ir apsaugoto būsto plėtra</t>
  </si>
  <si>
    <t>Alytaus miesto bendrojo ugdymo mokyklų paslaugų prieinamumo didinimas</t>
  </si>
  <si>
    <t>VšĮ Alytaus sporto ir rekreacijos centro teikiamų paslaugų plėtra</t>
  </si>
  <si>
    <t>Alytaus Jaunimo parko ir aplinkinės teritorijos atgaivinimas</t>
  </si>
  <si>
    <t>Ikimokyklinio ugdymo sąlygų gerinimas ir prieinamumo didinimas</t>
  </si>
  <si>
    <t>Įgyvendinti savivaldybės infrastruktūros plėtros rėmimo programą prioritetinėje teritorijoje</t>
  </si>
  <si>
    <t>Nemuno pakrantės teritorijos funkcionalumo didinimas</t>
  </si>
  <si>
    <t>Alytaus miesto savivaldybės Sveikatos centro infrastruktūros modernizavimas</t>
  </si>
  <si>
    <t>Ilgalaikės priežiūros paslaugų plėtra Alytaus mieste</t>
  </si>
  <si>
    <t>Viso</t>
  </si>
  <si>
    <t>1. Savivaldybės biudžetas (įskaitant skolintas lėšas), iš jo:</t>
  </si>
  <si>
    <t>1.1. Savivaldybės biudžeto lėšos (nuosavos be ankstesnių metų likučio)</t>
  </si>
  <si>
    <t>1.2.  Lietuvos Respublikos valstybės biudžeto dotacijos</t>
  </si>
  <si>
    <t>1.3. Pajamų įmokos ir kitos pajamos</t>
  </si>
  <si>
    <t>1.4. Europos Sąjungos ir kitos tarptautinės finansinės paramos lėšos (įtrauktos į savivaldybės biudžetą)</t>
  </si>
  <si>
    <t>1.5. Skolintos lėšos</t>
  </si>
  <si>
    <t>1.6. Ankstesnių metų likučiai</t>
  </si>
  <si>
    <t>IŠ VISO programai finansuoti pagal finansavimo šaltinius:</t>
  </si>
  <si>
    <t>2. Kiti šaltiniai, iš jų:</t>
  </si>
  <si>
    <t>2.1. Valstybės biudžeto lėšos</t>
  </si>
  <si>
    <t>2.2. Europos Sąjungos ir kitos tarptautinės paramos lėšos</t>
  </si>
  <si>
    <t>2.3. Kitų šaltinių lėšos</t>
  </si>
  <si>
    <t>Programos uždavinio, priemonės kodas ir požymis</t>
  </si>
  <si>
    <t>Uždavinio, priemonės pavadinimas, finansavimo šaltiniai</t>
  </si>
  <si>
    <t>2024-ųjų metų asignavimai ir kitos lėšos</t>
  </si>
  <si>
    <t>2025-ųjų metų asignavimai ir kitos lėšos</t>
  </si>
  <si>
    <t>2026-ųjų metų asignavimai ir kitos lėšos</t>
  </si>
  <si>
    <t>Lėšų šaltiniai</t>
  </si>
  <si>
    <t>31.1.1.02. (TP)</t>
  </si>
  <si>
    <t>31.1.1.03. (TP)</t>
  </si>
  <si>
    <t>31.1.1.05. (TP)</t>
  </si>
  <si>
    <t>31.1.1.07. (TP)</t>
  </si>
  <si>
    <t>31.1.1.08. (TP)</t>
  </si>
  <si>
    <t>31.1.1.09. (TP)</t>
  </si>
  <si>
    <t>31.1.1.12. (TP)</t>
  </si>
  <si>
    <t>31.1.2.01. (TP)</t>
  </si>
  <si>
    <t xml:space="preserve">31.1.2.02. (TP) </t>
  </si>
  <si>
    <t>31.1.2.03. (TP)</t>
  </si>
  <si>
    <t>31.1.2.04. (TP)</t>
  </si>
  <si>
    <t>31.1.2.05. (TP)</t>
  </si>
  <si>
    <t>31.1.2.06. (TP)</t>
  </si>
  <si>
    <t>31.1.2.08. (TP)</t>
  </si>
  <si>
    <t>31.1.2.09. (TP)</t>
  </si>
  <si>
    <t>Iš jų: regioninių pažangos priemonių lėšos</t>
  </si>
  <si>
    <t>31.1.1. (T)</t>
  </si>
  <si>
    <t>31.1.2. (P)</t>
  </si>
  <si>
    <t>31.1.2.10. (TP)</t>
  </si>
  <si>
    <t>31.1.2.11. (TP)</t>
  </si>
  <si>
    <t>31.1.2.12. (TP)</t>
  </si>
  <si>
    <t>31.1.2.13. (RPP)</t>
  </si>
  <si>
    <t>31.1.2.14. (RPP)</t>
  </si>
  <si>
    <t>31.1.2.15. (PP)</t>
  </si>
  <si>
    <t>31.1.2.16. (PP)</t>
  </si>
  <si>
    <t>31.2.1. (T)</t>
  </si>
  <si>
    <t>31.2.1.02. (TP)</t>
  </si>
  <si>
    <t>31.2.1.03. (TP)</t>
  </si>
  <si>
    <t>31.2.1.04. (TP)</t>
  </si>
  <si>
    <t>31.2.1.05. (TP)</t>
  </si>
  <si>
    <t>31.2.1.06. (TP)</t>
  </si>
  <si>
    <t>31.2.1.07.  (TP)</t>
  </si>
  <si>
    <t>31.2.1.09.  (TP)</t>
  </si>
  <si>
    <t>31.2.1.10.  (RPP)</t>
  </si>
  <si>
    <t>31.2.1.11. (RPP)</t>
  </si>
  <si>
    <t>31.2.1.12. (RPP)</t>
  </si>
  <si>
    <t>31.2.1.13. (RPP)</t>
  </si>
  <si>
    <t>31.2.1.14. (RPP)</t>
  </si>
  <si>
    <t>31.2.1.15. (RPP)</t>
  </si>
  <si>
    <t>31.2.2. (P)</t>
  </si>
  <si>
    <t>31.2.2.01. (TP)</t>
  </si>
  <si>
    <t>31.2.2.02. (TP)</t>
  </si>
  <si>
    <t>31.2.2.04. (TP)</t>
  </si>
  <si>
    <t>31.2.2.09. (TP)</t>
  </si>
  <si>
    <t>31.2.2.14. (TP)</t>
  </si>
  <si>
    <t>31.2.2.15. (TP)</t>
  </si>
  <si>
    <t>31.2.2.16. (TP)</t>
  </si>
  <si>
    <t>31.2.2.18. (TP)</t>
  </si>
  <si>
    <t>31.2.2.19. (RPP)</t>
  </si>
  <si>
    <t>31.2.2.20. (RPP)</t>
  </si>
  <si>
    <t>31.2.2.21. (RPP)</t>
  </si>
  <si>
    <t>31.2.2.22. (RPP)</t>
  </si>
  <si>
    <t>31.2.2.23. (RPP)</t>
  </si>
  <si>
    <t>31.2.2.24. (RPP)</t>
  </si>
  <si>
    <t>31.2.2.27. (RPP)</t>
  </si>
  <si>
    <t>31.2.2.25. (PP)</t>
  </si>
  <si>
    <t>31.2.2.28. (PP)</t>
  </si>
  <si>
    <t>31.2.2.29. (PP)</t>
  </si>
  <si>
    <t>Alytaus miesto savivaldybės 2024–2026 metų strateginio veiklos plano 1 priedo tęsinys</t>
  </si>
  <si>
    <t xml:space="preserve"> 2024–2026 metų 31 Darnaus teritorijų ir infrastruktūros vystymo programos  uždaviniai, priemonės, asignavimai ir kitos lėšos (tūkst. eurų)</t>
  </si>
  <si>
    <t>Asignavimų valdytojas (-ai), kodas</t>
  </si>
  <si>
    <t>Alytaus miesto savivaldybės administracija, 01 188706935; Vidzgirio progimnazija, 25 191056433; Panemunės progimnazija, 22 191056771; lopšelis-darželis „Girinukas“, 15   191055484; Dzūkijos mokykla, 21 191055527; „Vilties“ mokykla-darželis, 17 191055146; Senamiesčio pradinė mokykla, 19  193313549</t>
  </si>
  <si>
    <t>Programos koordinatorius</t>
  </si>
  <si>
    <t>Miesto ūkio skyriaus vedėja Palmira Raškauskienė, el. paštas palmira.raskauskiene@alytus.lt</t>
  </si>
  <si>
    <t>Vykdytojas (-ai)</t>
  </si>
  <si>
    <t>Aplinkos apsaugos skyrius; Architektūros, urbanistikos ir žemėtvarkos skyrius; Miesto ūkio skyrius; Statybos skyrius; Finansų ir investicijų skyrius</t>
  </si>
  <si>
    <t>Programos įgyvendinimo laikotarpis</t>
  </si>
  <si>
    <t>Programa tęstinė, ją numatoma vykdyti 2024–2026 m.</t>
  </si>
  <si>
    <t>31.1.1. Uždavinys. Didinti  energijos suvartojimo efektyvumą, padidinti žaliosios energijos gamybą mieste.</t>
  </si>
  <si>
    <t>Gatvių apšvietimo modernizavimo projektu numatyta atnaujinti 137-ių Alytaus miesto gatvių apšvietimo įrenginius: modernizuoti 2 025 šviestuvus, pakloti 73 465 m elektros kabelių, modernizuojamose gatvių apšvietimo atkarpose galutines energijos sąnaudas sumažinti ne mažiau kaip 40 proc. 2023 m. įgyvendinti I ir III etapai. 2024 m. planuojama įgyvendinti  IV etapą (476 šviestuvai, 32 gatvės) ir 2025 m. įgyvendinti II etapą (691 šviestuvas, 20 gatvių).</t>
  </si>
  <si>
    <t>31.1.1.03. Alytaus miesto daugiabučių gyvenamųjų namų modernizavimo ir jų aplinkos pritaikymo šiandienos poreikiams skatinimas</t>
  </si>
  <si>
    <t xml:space="preserve">    </t>
  </si>
  <si>
    <t xml:space="preserve">   </t>
  </si>
  <si>
    <t>Atliekami šie darbai:</t>
  </si>
  <si>
    <t>1. Sanitarinis valymas ir aplinkos apsauga (žaliųjų plotų, šaligatvių, pėsčiųjų ir dviračių takų, gatvių važiuojamosios dalies valymas, aplinkos oro kokybės gerinimo priemonių vykdymas, miesto šiukšlių urnų priežiūra) vasarą ir žiemą.</t>
  </si>
  <si>
    <t>2. Miesto želdynų priežiūra (šienaujami žalieji miesto plotai, pjaunami avariniai medžiai).</t>
  </si>
  <si>
    <t>3. Fontanų priežiūra (Rotušės a. fontanas, Pirmojo Alytaus aikštės fontanai, Senamiesčio skvero fontanas, fontanas prie Sporto ir rekreacijos centro rūmų, Miesto sodo fontanas).</t>
  </si>
  <si>
    <t>4. Miesto parkų, pliažų, miesto teritorijoje esančių ežerėlių (Didžiosios ir Mažosios Dailidžių, Gulbynės) ir Nemuno pakrančių, nekilnojamojo kultūros paveldo objektų priežiūra.</t>
  </si>
  <si>
    <t>5. Sporto ir laisvalaikio infrastruktūros objektų, skirtų miesto bendruomenei, tvarkymas, priežiūra ir atnaujinimas (paplūdimio aikštelės, universalios dirbtines futbolo aikščių dangos, lauko baidarių polo aikštelės, lauko treniruoklių aikšteles prie dviračių ir  pėsčiųjų takų, Jaunimo parko sporto laisvalaikio infrastuktūra).</t>
  </si>
  <si>
    <t>6. Žvyruotų gatvių priežiūra ir remontas (gatvių su žvyro danga greideriavimas, kelkraščių remontas, kelio griovių išvalymas, pralaidų išvalymas, sniego valymas ir barstymas žiemos  metu).</t>
  </si>
  <si>
    <t>7. Miesto kapinių priežiūra (prižiūrimos miesto Daugų g., Klevų g., prie Šv. Angelų Sargų bažnyčios esančios ir Užupių viešosios kapinės, iš jų išvežamos šiukšlės, laidojimui paruošiami nauji plotai ir kt.).</t>
  </si>
  <si>
    <t>8. Kitos paslaugos (suoliukų, autobusų stotelių priežiūra ir remontas, nuomojami su priežiūra biotualetai miesto renginių metu ir kt.).</t>
  </si>
  <si>
    <t>9. Esamų eismo reguliavimo priemonių remontas ir priežiūra, naujų saugaus eismo reguliavimo ir darnaus judumo priemonių diegimas.</t>
  </si>
  <si>
    <t>1. Identifikuoti miesto poreikius, kaip miesto pokyčius spartinančius veiksnius, miesto transformaciniams pajėgumams didinti.</t>
  </si>
  <si>
    <t>Projektu siekiama parengti rekomendacijas dėl priemonių, siekiant paspartinti miesto pokyčius tvaria kryptimi – nauja miesto valdymo gebėjimų sistema maisto, energijos ir vandens valdymo sąsajoje.</t>
  </si>
  <si>
    <t>2. Programėlės „Transporto balsas“ įdiegimas ir jai reikiamos įrangos įrengimas.</t>
  </si>
  <si>
    <t>2. Suoliukų viešojo transporto stotelėse įrengimas.</t>
  </si>
  <si>
    <t xml:space="preserve">       – atnaujinti ir plėsti miesto gatvių, pėsčiųjų zonų ir jų statinių tinklą;</t>
  </si>
  <si>
    <t xml:space="preserve">       – didinti pėsčiųjų eismo saugumą;</t>
  </si>
  <si>
    <t xml:space="preserve">       – skatinti aplinkos neteršiančio transporto naudojimą;</t>
  </si>
  <si>
    <t xml:space="preserve">       – sukurti viešųjų erdvių standartą.</t>
  </si>
  <si>
    <t>Alytaus miesto viešojo transporto teikiamų paslaugų koordinavimas ir kontrolė apima informacijos sklaidą masinio informavimo priemonėmis.</t>
  </si>
  <si>
    <t xml:space="preserve">            Periodiškai planuojami miesto viešojo transporto maršrutai, paskirstomos viešojo transporto priemonės ir organizuojamas jo darbas, parduodami bilietai, vyksta marketingas, tarifų politikos, keleivių srautų ir transporto poreikio stebėsena, keleiviams teikiama informacija viešojo transporto klausimais, jie konsultuojami.</t>
  </si>
  <si>
    <t xml:space="preserve">          Planuojama rekonstruoti takus ir šaligatvius pagal Savivaldybės tarybos patvirtintą Darnaus judumo planą (Lauko g. nuo Naujosios g. iki A. Jonyno g., Kalniškės g. nuo (Ūdrijos g.  iki Naujosios g., Statybininkų g. nuo Jurgiškių g. iki Punsko g., Likiškėlių g. nuo Statybininkų g. iki Santaikos g., Juozapavičiaus g. nuo Panemuninkėlių g. iki Jiezno g.).</t>
  </si>
  <si>
    <t>31.2.1.11. Alytaus dviračių ir pėsčiųjų takų plėtra</t>
  </si>
  <si>
    <t>2. Likiškėlių, Vidzgirio ir „Volungės“ progimnazijų teritorijų funkcionalumo didinimas (privažiavimo keliai ir automobilių statymo vietos, takai, šaligatviai su žalinimo elementais, vaikų žaidimo aikštelės, treniruokliai, žaliosios erdvės, apšvietimas).</t>
  </si>
  <si>
    <t>3. Vidinių magistralinių mikrorajono pėsčiųjų takų modernizavimas taikant universalaus dizaino ir žalinimo principus bei greta jų esančios bendruomeninės infrastruktūros įrengimas (takai, apšvietimas, poilsio aikštelės su suoliukais, apželdinimas, treniruokliai, vaikų žaidimų aikštelės, mažosios infrastruktūros elementai).</t>
  </si>
  <si>
    <t>2. Miesto sodo tvarkybos projekto įgyvendinimas – takų, inžinerinių tinklų, apšvietimo, fontano ir Miesto sodo aikštelės rekonstrukcija, mažosios architektūros elementų įrengimas, želdynų tvarkymas.</t>
  </si>
  <si>
    <t>Padidinti Alytaus miesto savivaldybės socialinio būsto fondą ir užtikrinti savivaldybės socialinio būsto prieinamumą neįgaliesiems bei gausioms šeimoms. Siekiant plėtoti socialinio būsto fondą didinant socialinio būsto prieinamumą ir investicijomis užtikrinant socialinio būsto prieinamumą neįgaliesiems bei gausioms šeimoms, planuojama pastatyti sklype Statybininkų g. 107A, Alytuje, būstą (30 butų penkių aukštų dviejų laiptinių daugiabutį), atitinkantį socialinio būsto sąlygas, skirtą neįgaliesiems bei gausioms šeimoms.</t>
  </si>
  <si>
    <t>Pirmajame aukšte numatyti 2 butai po 3 kamb., 1 butas 2 kamb.,  3 butai po 1 kambarį.</t>
  </si>
  <si>
    <t>Antrajame ir trečiajame aukštuose numatyta po vieną 3, 4 ir 2 kamb. butą,  3 butus po 1 kambarį.</t>
  </si>
  <si>
    <t>Ketvirtajame ir penktajame aukštuose numatyta po du 4 ir 2 kamb. butus, 2 butus po 1 kambarį.</t>
  </si>
  <si>
    <t>Planuojamas bendras pastato plotas (rūsys + aukštai) 2 540,75 kv. m.  Planuojama projekto įgyvendinimo pabaiga – 2027 m. II ketvirtis.</t>
  </si>
  <si>
    <t>a) suremontuoti Seirijų g. 13 esančios šaudyklos patalpas ir šaudymo sektorių;</t>
  </si>
  <si>
    <t>b) Naujojoje g. 52 įrengti baseiną, skirtą vaikų plaukimo įgūdžiams ugdyti, mokyti ir tobulinti saugų elgesį vandenyje;</t>
  </si>
  <si>
    <t>c) ASRC patalpas pritaikyti visuomenės sveikatos priežiūros paslaugoms teikti ir neįgaliesiems.</t>
  </si>
  <si>
    <t>1) pastatų vidaus patalpų atnaujinimas, modernizavimas įrengiant trūkstamas ugdymo vietas, logopedo ir socialinio pedagogo kabinetus, sensorinius kambarius, sporto ir edukacines erdves;</t>
  </si>
  <si>
    <t>2) lauko ugdymo erdvių/klasių įrengimas.</t>
  </si>
  <si>
    <t>Prioritetinės savivaldybės infrastruktūros plėtra finansuojama iš Programos lėšų dalies, sudarytos iš prioritetinės savivaldybės infrastruktūros plėtros įmokų. Kompensacijas už prioritetinės savivaldybės infrastruktūros plėtros išlaidas savivaldybė turi išmokėti vieną kartą arba mokėti dalimis kiekvienais metais ne ilgiau kaip 5 metus nuo šios savivaldybės infrastruktūros perdavimo valdytojui (valdytojams) dienos.</t>
  </si>
  <si>
    <t>1. Įrengti Dainų slėnio inžinerinę (elektros tinklų ir apšvietimo) infrastruktūrą, rekonstruoti sceną, įrengti prieplauką</t>
  </si>
  <si>
    <t>2. Įrengti vaikų žaidimų, treniruoklių aikšteles ir mažosios architektūros elementus (suoliukai, šiukšlių dėžės, įkrovimo stotelės ir kt.) prie pėsčiųjų ir dviračių tako atkarpoje nuo Dainų slėnio iki Alytaus šilelio.</t>
  </si>
  <si>
    <t>3. Įrengti/sutvarkyti viešąjį tualetą, mažąją architektūrą ir pontoninius tiltus į Didžiosios Dailidės ežerą.</t>
  </si>
  <si>
    <t>4. Įrengti apžvalgos aikštelę šalia Pirmajame Alytuje  esančio Studentų skvero (sutvarkyti krantą, įrengti laiptus, suoliukus, šiukšliadėžes, atitvarus ir apšvietimą) taikant universalaus dizaino principus.</t>
  </si>
  <si>
    <t>5. Įrengti mažosios architektūros elementus prie Mažosios Dailidės ežerėlio.</t>
  </si>
  <si>
    <t>31 Darnaus teritorijų ir infrastruktūros vystymo programa</t>
  </si>
  <si>
    <t>Alytaus miesto savivaldybės 2024–2026 metų strateginio veiklos plano 1 priedas</t>
  </si>
  <si>
    <t xml:space="preserve">     Eksploatuojamų nuotekų tinklų didesnė dalis yra pakloti daugiau nei prieš 40 metų, todėl jų kokybė nėra patenkinama. Dauguma vamzdynų yra keraminiai ar gelžbetoniniai, greitai lūžta, pakloti nekokybiškai, nėra visiškai sandarūs, per dideli jų skersmenys. Esant mažiems nuotekų kiekiams ir dideliems skersmenims, mažėja nuotekų greitis, todėl tinkluose kaupiasi nuosėdos bei sąnašos. Jos vamzdyną užkemša, todėl tinklus reikia nuolat plauti. Tinklai užsikemša ir dėl jų blogos būklės, neišlaikyto nuolydžio, netvarkingų sandūrų, peraugusių šaknų ir kt. Dėl to nuotekų tinkluose vyksta avarijos. Tinklai pastoviai valomi, tačiau tai tik laikinos priemonės užtikrinant patikimą nuotekų surinkimą. Numatoma dalį nuotekų tinklų, kuriuose dažniausiai vyksta gedimai, renovuoti. Investicijomis į vandentiekio ir nuotekų tinklų rekonstrukciją įmonė siekia užtikrinti tiekiamų paslaugų patikimumą ir kokybę. Sprendžiant problemą planuojama rekonstruoti 1,44 km vandentiekio tinklų ir 2,647 km nuotekų tinklų ir jų sistemų.</t>
  </si>
  <si>
    <t xml:space="preserve">     Apgyvendinimas apsaugotame būste – konsultavimo, tarpininkavimo, socialinių įgūdžių ugdymo ir palaikymo paslaugos bei gyvenamosios vietos suteikimas bendruomenėje iš dalies savarankiškiems suaugusiems asmenims su psichikos negalia. Reikalingos investicijos įsigyti būstą, kurį esant poreikiui savivaldybė galėtų suteikti asmeniui, kuriam reikalingos apgyvendinimo apsaugotame būste paslaugos. Planuojamas apsaugoto būsto paslaugų poreikis –10 asmenų. Asmuo turėtų gyventi vienas arba su kitu šeimos nariu (bet ne keli asmenys, kurie nesusiję giminystės ryšiais) kartu, todėl reikalingi 5 būstai. Socialinis būstas negali tapti apsaugotu būstu.</t>
  </si>
  <si>
    <t>31 Programos uždaviniai, priemonės ir jų stebėsenos rodikliai</t>
  </si>
  <si>
    <t>Stebėsenos rodiklio kodas</t>
  </si>
  <si>
    <t>Stebėsenos rodiklio pavadinimas
(matavimo vnt.)</t>
  </si>
  <si>
    <t>Siektinos stebėsenos rodiklių reikšmės</t>
  </si>
  <si>
    <t>2024</t>
  </si>
  <si>
    <t>2025</t>
  </si>
  <si>
    <t>2026</t>
  </si>
  <si>
    <t>1</t>
  </si>
  <si>
    <t>2</t>
  </si>
  <si>
    <t>3</t>
  </si>
  <si>
    <t>4</t>
  </si>
  <si>
    <t>5</t>
  </si>
  <si>
    <t>31.1.1. Uždavinys. Didinti  energijos suvartojimo efektyvumą, padidinti žaliosios energijos gamybą mieste</t>
  </si>
  <si>
    <t>31.1.1.02. Priemonė. Gatvių apšvietimo modernizavimas</t>
  </si>
  <si>
    <t>R-31.1.1.02.</t>
  </si>
  <si>
    <t>Modernizuotų šviestuvų skaičius (vienetas)</t>
  </si>
  <si>
    <t>31.1.1.03. Priemonė. Alytaus miesto daugiabučių gyvenamųjų namų modernizavimo ir jų aplinkos pritaikymo šiandienos poreikiams skatinimas</t>
  </si>
  <si>
    <t>R-31.1.1.03.</t>
  </si>
  <si>
    <t>Modernizuotų daugiabučių gyvenamųjų namų dalis (procentai)</t>
  </si>
  <si>
    <t>31.1.1.05. Priemonė. Individualių gyvenamųjų namų energijos suvartojimo mažinimo skatinimas (UAB „Alytaus šilumos tinklai“)</t>
  </si>
  <si>
    <t>R-31.1.1.05.</t>
  </si>
  <si>
    <t>Konsultacijų vartotojų švietimo energijos taupymo klausimais teikimas (procentai)</t>
  </si>
  <si>
    <t>31.1.1.07. Priemonė. Privataus verslo įmonių skatinimas diegti energijos panaudojimo efektyvumo priemones (UAB „Alytaus šilumos tinklai“)</t>
  </si>
  <si>
    <t>R-31.1.1.07.</t>
  </si>
  <si>
    <t>Prijungtų naujų vartotojų prie centralizuoto šilumos tiekimo tinklo skaičius (vienetas)</t>
  </si>
  <si>
    <t>31.1.1.08. Priemonė. UAB „Alytaus šilumos tinklai“ veiklos diversifikacija</t>
  </si>
  <si>
    <t>R-31.1.1.08.</t>
  </si>
  <si>
    <t>Nuotolinio vartotojų duomenų nuskaitymo paslaugos teikimas UAB „Dzūkijos vandenys“ (vienetas)</t>
  </si>
  <si>
    <t>31.1.1.09. Priemonė. Šilumos tiekimo infrastruktūros pritaikymas prie mažėjančių energijos poreikių (UAB „Alytaus šilumos tinklai“)</t>
  </si>
  <si>
    <t>R-31.1.1.09.</t>
  </si>
  <si>
    <t>Šilumos tiekimo tinklo skaitmenizavimas (procentai)</t>
  </si>
  <si>
    <t>31.1.2. Uždavinys. Palaikyti saugią ir švarią aplinką, skatinti žiedinės ekonomikos vystymąsi</t>
  </si>
  <si>
    <t>E-31.1.2.</t>
  </si>
  <si>
    <t>Savivaldybės prižiūrima miesto teritorijų, inžinerinės ir susisiekimo infrastruktūros dalis nuo bendros miesto teritorijos (procentai)</t>
  </si>
  <si>
    <t>31.1.2.01. Priemonė. Taršos poveikio aplinkai mažinimas ir stebėsena</t>
  </si>
  <si>
    <t>R-31.1.2.01.-01</t>
  </si>
  <si>
    <t>Šalinamų sąvartyne komunalinių atliekų dalis (procentai)</t>
  </si>
  <si>
    <t>R-31.1.2.01.-2</t>
  </si>
  <si>
    <t>Pakartotinai panaudotų ir/arba perdirbtų komunalinių atliekų dalis (procentai)</t>
  </si>
  <si>
    <t>31.1.2.02. Priemonė. Kraujasiurbių upinių mašalų populiacijos pokyčių stebėjimo ir populiacijos reguliavimo projekto įgyvendinimas (Druskininkų savivaldybė)</t>
  </si>
  <si>
    <t>R-31.1.2.02.</t>
  </si>
  <si>
    <t>Įgyvendintų priemonių skaičius (vienetas)</t>
  </si>
  <si>
    <t>31.1.2.03. Priemonė. Sosnovskio barščio naikinimo projekto įgyvendinimas</t>
  </si>
  <si>
    <t>R-31.1.2.03.</t>
  </si>
  <si>
    <t>Teritorijų, kuriose naikinamas Sosnovskio barštis, skaičius (vienetas)</t>
  </si>
  <si>
    <t>31.1.2.04. Priemonė. Užterštos naftos bazės teritorijos Alytaus miesto savivaldybės Santaikos g. sutvarkymas</t>
  </si>
  <si>
    <t>R-31.1.2.04.</t>
  </si>
  <si>
    <t>Parengta ataskaita (vienetas)</t>
  </si>
  <si>
    <t>31.1.2.05. Priemonė. Aplinkos kokybės gerinimas ir visuomenės aplinkosauginis švietimas, įgyvendinant Aplinkos apsaugos rėmimo specialiąją programą</t>
  </si>
  <si>
    <t>R-31.1.2.05.-1</t>
  </si>
  <si>
    <t>Įgyvendintų aplinkosauginio švietimo ir aplinkos tvarkymo priemonių skaičius (vienetas)</t>
  </si>
  <si>
    <t>R-31.1.2.05.-2</t>
  </si>
  <si>
    <t>Atliktų gamtos elementų stebėsenų skaičius (vienetas)</t>
  </si>
  <si>
    <t>31.1.2.06. Priemonė. Rūšiuojamųjų atliekų surinkimo priemonių atnaujinimas ir plėtra (ARATC)</t>
  </si>
  <si>
    <t>R-31.1.2.06.</t>
  </si>
  <si>
    <t>Rūšiuojamų atliekų kiekio padidėjimas bendrame atliekų sraute (procentai)</t>
  </si>
  <si>
    <t>31.1.2.08. Priemonė. Gatvių ir viešųjų erdvių apšvietimo tinklų priežiūra</t>
  </si>
  <si>
    <t>R-31.1.2.08.</t>
  </si>
  <si>
    <t>Prižiūrimų apšvietimo tinklų ilgis (kilometras)</t>
  </si>
  <si>
    <t>31.1.2.09. Priemonė. Žaliosios infrastruktūros elementų planavimas ir reguliavimas</t>
  </si>
  <si>
    <t>R-31.1.2.09.-1</t>
  </si>
  <si>
    <t>R-31.1.2.09.-2</t>
  </si>
  <si>
    <t>Naujų įrengtų ir atnaujintų želdynų skaičius (vienetas)</t>
  </si>
  <si>
    <t>R-31.1.2.09.-3</t>
  </si>
  <si>
    <t>Atkurtos (renatūralizuotos) pažeistos teritorijos (parkai, skverai) (vienetas)</t>
  </si>
  <si>
    <t>31.1.2.10. Priemonė. Gatvių ir viešųjų erdvių tvarkymas ir priežiūra</t>
  </si>
  <si>
    <t>R-31.1.2.10.-1</t>
  </si>
  <si>
    <t>Prižiūrimų viešųjų erdvių dalis nuo miesto teritorijos (procentai)</t>
  </si>
  <si>
    <t>R-31.1.2.10.-2</t>
  </si>
  <si>
    <t>Valomų ir šienaujamų teritorijų plotas (kvadratiniai metrai)</t>
  </si>
  <si>
    <t>R-31.1.2.10.-3</t>
  </si>
  <si>
    <t>Valomos asfaltuotų gatvių važiuojamosios dalies plotas (kvadratiniai metrai)</t>
  </si>
  <si>
    <t>R-31.1.2.10.-4</t>
  </si>
  <si>
    <t>Prižiūrėtų žvyruotų gatvių  plotas (kvadratiniai metrai)</t>
  </si>
  <si>
    <t>R-31.1.2.10.-5</t>
  </si>
  <si>
    <t>Prižiūrimų kapinių (įskaitant ir nekilnojamojo kultūros paveldo) plotas (hektaras)</t>
  </si>
  <si>
    <t>R-31.1.2.10.-6</t>
  </si>
  <si>
    <t>Prižiūrimų sporto ir vaikų žaidimų aikštelių skaičius (vienetas)</t>
  </si>
  <si>
    <t>R-31.1.2.11.-1</t>
  </si>
  <si>
    <t>Parengtos rekomendacijos (vienetas)</t>
  </si>
  <si>
    <t>R-31.1.2.11.-2</t>
  </si>
  <si>
    <t>Organizuotų seminarų skaičius (vienetas)</t>
  </si>
  <si>
    <t>31.1.2.12. Priemonė. Projekto „Žalieji žingsniai“ įgyvendinimas</t>
  </si>
  <si>
    <t>R-31.1.2.12.-1</t>
  </si>
  <si>
    <t>Apmokytų asmenų skaičius (žmogus)</t>
  </si>
  <si>
    <t>R-31.1.2.12.-2.</t>
  </si>
  <si>
    <t>Suorganizuotų jaunimo stovyklų skaičius (vienetas)</t>
  </si>
  <si>
    <t>R-31.1.2.12.-3</t>
  </si>
  <si>
    <t>Sukurta Savivaldybės aplinkosauginio švietimo programa (vienetas)</t>
  </si>
  <si>
    <t>31.1.2.13. Priemonė. Viešojo transporto paslaugų valdymo technologijų modernizavimas</t>
  </si>
  <si>
    <t>R-31.1.2.13.-1</t>
  </si>
  <si>
    <t>Įgyvendintas Integruoto teritorinio vystymo projektas (2027 m. 1 vnt.) (vienetas)</t>
  </si>
  <si>
    <t>R-31.1.2.13.-2</t>
  </si>
  <si>
    <t>Metinis konsoliduotų viešųjų paslaugų vartotojų skaičius (2027 m. 549 388 vartotojai per metus) (žmogus)</t>
  </si>
  <si>
    <t>31.1.2.14. Priemonė. Viešojo transporto  infrastruktūros  modernizavimas</t>
  </si>
  <si>
    <t>R-31.1.2.14.-1</t>
  </si>
  <si>
    <t>Įgyvendintos darnaus judumo priemonės (2027 m. 1 vnt.) (vienetas)</t>
  </si>
  <si>
    <t>R-31.1.2.14.-2</t>
  </si>
  <si>
    <t>31.1.2.15. Priemonė. Projekto „Žaliosios infrastruktūros gerinimas pasienio regiono miestuose“ įgyvendinimas</t>
  </si>
  <si>
    <t>R-31.1.2.15.-1</t>
  </si>
  <si>
    <t>Įrengtas Jazminų parkas (vienetas)</t>
  </si>
  <si>
    <t>R-31.1.2.15.-2</t>
  </si>
  <si>
    <t>Įrengtas kupolas (vienetas)</t>
  </si>
  <si>
    <t>31.1.2.16. Priemonė. Projekto „Žaliasis bendradarbiavimas“ įgyvendinimas</t>
  </si>
  <si>
    <t>R-31.1.2.16.-1</t>
  </si>
  <si>
    <t>Parengta atliekų mažinimo strategija darželiams (vienetas)</t>
  </si>
  <si>
    <t>Organizuotų praktinių seminarų vaikams skaičius (vienetas)</t>
  </si>
  <si>
    <t>31.2.1. Priemonė. Plėtoti darnią susisiekimo infrastruktūrą</t>
  </si>
  <si>
    <t>R-31.2.1.</t>
  </si>
  <si>
    <t>Kelių (registruojamų) su asfalto danga dalis nuo viso miesto vietinės reikšmės kelių ilgio (procentai)</t>
  </si>
  <si>
    <t>31.2.1.02. Priemonė. Elektromobilių įkrovimo prieigų infrastruktūros sukūrimas ir palaikymas</t>
  </si>
  <si>
    <t>R-31.2.1.02.</t>
  </si>
  <si>
    <t>Įrengta elektrinių automobilių krovimo stotelių (vienetas)</t>
  </si>
  <si>
    <t>31.2.1.03. Priemonė. Viešojo transporto sistemos vystymas (prieinamumo ir pasiekiamumo didinimas)</t>
  </si>
  <si>
    <t>R-31.2.1.03.</t>
  </si>
  <si>
    <t>Kelionių visuomeniniu transportu mieste skaičius (žmogus)</t>
  </si>
  <si>
    <t>31.2.1.04. Priemonė. Darnaus judumo priemonių diegimas</t>
  </si>
  <si>
    <t>R-31.2.1.04.</t>
  </si>
  <si>
    <t>Įgyvendintų darnaus judumo plano priemonių dalis (procentai)</t>
  </si>
  <si>
    <t>31.2.1.05. Priemonė. Susisiekimo infrastruktūros plėtra ir modernizavimas</t>
  </si>
  <si>
    <t>R-31.2.1.05.-1</t>
  </si>
  <si>
    <t>Atnaujintos asfalbetonio dangos ilgis (kilometras)</t>
  </si>
  <si>
    <t>R-31.2.1.05.-2</t>
  </si>
  <si>
    <t>Išasfaltuotų žvyruotų kelių (gatvių) ilgis (kilometras)</t>
  </si>
  <si>
    <t>R-31.2.1.05.-3</t>
  </si>
  <si>
    <t>Įrengtų ir/ar atnaujintų automobilių stovėjimo vietų skaičius (vienetas)</t>
  </si>
  <si>
    <t>R-31.2.1.05.-4</t>
  </si>
  <si>
    <t>Kelių (registruojamų) su patobulinta danga ilgis (kilometras)</t>
  </si>
  <si>
    <t>31.2.1.06. Priemonė. Infrastruktūros objektų, kuriuos iš dalies finansuoja fiziniai ar juridiniai asmenys, modernizavimas ir plėtra</t>
  </si>
  <si>
    <t>R-31.2.1.06.</t>
  </si>
  <si>
    <t>Infrastruktūros objektų, kuriuos iš dalies finansuoja fiziniai ar juridiniai asmenys, modernizavimo ir plėtros poreikio patenkinimas (procentai)</t>
  </si>
  <si>
    <t>31.2.1.07. Priemonė. Viešųjų erdvių standarto sukūrimas</t>
  </si>
  <si>
    <t>R-31.2.1.07.</t>
  </si>
  <si>
    <t>Parengtų viešųjų erdvių projektų skaičius (vienetas)</t>
  </si>
  <si>
    <t>31.2.1.09. Priemonė. Saugaus eismo priemonių diegimas</t>
  </si>
  <si>
    <t>R-31.2.1.09.</t>
  </si>
  <si>
    <t>Įrengtos interaktyvios eismo saugumą reguliuojančios pėsčiųjų perėjos (LED lempučių kelio dangoje įrengimas) (vienetas)</t>
  </si>
  <si>
    <t>31.2.1.10. Priemonė. Darnaus judumo priemonių diegimas Alytaus mieste (II etapas)</t>
  </si>
  <si>
    <t>R-31.2.1.10.</t>
  </si>
  <si>
    <t>Įrengtos darnaus judumo priemonės (vienetas)</t>
  </si>
  <si>
    <t>R-31.2.1.11.-1</t>
  </si>
  <si>
    <t>Dviračiams skirta infrastruktūra, kuriai suteikta parama (kilometras)</t>
  </si>
  <si>
    <t>R-31.2.1.11.-2</t>
  </si>
  <si>
    <t>Dviračiams skirtos infrastruktūros naudotojų skaičius per metus (naudotojai per metus) (žmogus)</t>
  </si>
  <si>
    <t>R-31.2.1.11.-3</t>
  </si>
  <si>
    <t>Įgyvendintas Integruoto teritorinio vystymo projektas (vienetas)</t>
  </si>
  <si>
    <t>31.2.1.12. Priemonė. Pirmojo Alytaus pramonės zonos infrastruktūros plėtra ir pritaikymas pakitusiems verslo poreikiams</t>
  </si>
  <si>
    <t>R-31.2.1.12.-1</t>
  </si>
  <si>
    <t>R-31.2.1.12.-2</t>
  </si>
  <si>
    <t>Sukurtos arba atkurtos teritorijos, naudojamos ekonominei veiklai (2027 m. 1 ha) (hektaras)</t>
  </si>
  <si>
    <t>31.2.1.13. Priemonė. Alytaus Vidzgirio mikrorajono viešųjų erdvių humanizavimas</t>
  </si>
  <si>
    <t>R-31.2.1.13.-1</t>
  </si>
  <si>
    <t>R-31.2.1.13.-2</t>
  </si>
  <si>
    <t>Rekultivuota žemė, naudojama žaliesiems plotams, socialiniams būstams, ekonominei arba kitai paskirčiai (2027 m. 1,5 ha) (hektaras)</t>
  </si>
  <si>
    <t>R-31.2.1.13.-3</t>
  </si>
  <si>
    <t>31.2.1.14. Priemonė. Alytaus Sveikatos tako teritorijos ir prieigų (Kepyklos g.) atgaivinimas</t>
  </si>
  <si>
    <t>R-31.2.1.14.-1</t>
  </si>
  <si>
    <t>R-31.2.1.14.-2</t>
  </si>
  <si>
    <t>R-31.2.1.14.-3</t>
  </si>
  <si>
    <t>Sukurtos arba atkurtos teritorijos, naudojamos ekonominei, rekreacinei ar turizmo paskirčiai (2027 m. 0,2 ha) (hektaras)</t>
  </si>
  <si>
    <t>31.2.1.15. Priemonė. Subalansuotos darnaus judumo sistemos plėtra</t>
  </si>
  <si>
    <t>R-31.2.1.15.-1</t>
  </si>
  <si>
    <t>R-31.2.1.15.-2</t>
  </si>
  <si>
    <t>Dviračiams įrengta infrastruktūra (kilometras)</t>
  </si>
  <si>
    <t>31.2.2. Uždavinys. Darniai planuoti miesto teritoriją, modernizuoti ir išplėtoti viešųjų paslaugų teikimo infrastruktūrą</t>
  </si>
  <si>
    <t>E-31.2.2.</t>
  </si>
  <si>
    <t>Suplanuotų viešųjų ir bendrojo naudojimo teritorijų plotas per metus (hektaras)</t>
  </si>
  <si>
    <t>31.2.2.01. Priemonė. Nuoseklus ir strategiškas urbanistinis planavimas ir nenaudojamų teritorijų vystymas</t>
  </si>
  <si>
    <t>R-31.2.2.01.-1</t>
  </si>
  <si>
    <t>Suplanuotų nenaudojamų teritorijų plotas (hektaras)</t>
  </si>
  <si>
    <t>R-31.2.2.01.-2</t>
  </si>
  <si>
    <t>Parengtų detaliųjų planų skaičius, siekiant tikslingai planuoti viešąją ir bendrojo naudojimo infrastruktūrą (vienetas)</t>
  </si>
  <si>
    <t>R-31.2.2.01.-3</t>
  </si>
  <si>
    <t>Suformuota gatvės sklypų nuo esamų gatvių (procentai)</t>
  </si>
  <si>
    <t>R-31.2.2.01.-4</t>
  </si>
  <si>
    <t>Parengtų žemės  sklypų nuomos, panaudos sutarčių, patikėjimo teisių perėmimo dokumentų skaičius (vienetas)</t>
  </si>
  <si>
    <t>31.2.2.02. Priemonė. Miesto urbanistinės ir architektūrinės kokybės gerinimas</t>
  </si>
  <si>
    <t>R-31.2.2.02.</t>
  </si>
  <si>
    <t>Parengtų projektų, vizijų, planų skaičius (vienetas)</t>
  </si>
  <si>
    <t>31.2.2.04. Priemonė. Švietimo įstaigų ugdymo aplinkos modernizavimas, priežiūra ir plėtra</t>
  </si>
  <si>
    <t>R-31.2.2.04.-1</t>
  </si>
  <si>
    <t>Švietimo įstaigų infrastruktūros modernizavimo projektų skaičius (vienetas)</t>
  </si>
  <si>
    <t>R-31.2.2.04.-2</t>
  </si>
  <si>
    <t>Mokymosi patalpų plotas, tenkantis vienam mokiniui (kvadratiniai metrai)</t>
  </si>
  <si>
    <t>31.2.2.09. Priemonė. Viešųjų pastatų ir statinių modernizavimas</t>
  </si>
  <si>
    <t>R-31.2.2.09.</t>
  </si>
  <si>
    <t>Atnaujintų Alytaus kultūros centro scenos įrenginių komplektas (vienetas)</t>
  </si>
  <si>
    <t>31.2.2.14. Priemonė. Alytaus miesto paviršinių nuotekų tinklų ir sistemų vystymas (UAB „Dzūkijos vandenys“)</t>
  </si>
  <si>
    <t>R-31.2.2.14.</t>
  </si>
  <si>
    <t>Parengtas Sanatorijos g. (baseino Nr. 3) paviršinių nuotekų valymo įrenginių techninis projektas (procentai)</t>
  </si>
  <si>
    <t>31.2.2.15. Priemonė. Alytaus miesto centralizuotos nuotekų infrastruktūros plėtra (UAB „Dzūkijos vandenys“)</t>
  </si>
  <si>
    <t>R-31.2.2.15.-1</t>
  </si>
  <si>
    <t>Vandentiekio ir nuotekų tinklų statybos Pašilio g., Vardos g., Rumbonių g., Pušėnų g. techninių projektų parengimas (procentai)</t>
  </si>
  <si>
    <t>R-31.2.2.15.-2</t>
  </si>
  <si>
    <t>Nuotekų tinklų išvadų statyba, projektas LAAIF-S-44 (50 vnt.) (procentai)</t>
  </si>
  <si>
    <t>R-31.2.2.15.-3</t>
  </si>
  <si>
    <t>Vandentiekio (100 m) ir buitinių nuotekų (171 m) tinklų statyba Beržų g. (procentai)</t>
  </si>
  <si>
    <t>R-31.2.2.15.-4</t>
  </si>
  <si>
    <t>Vandentiekio (136 m) ir buitinių nuotekų (128 m) tinklų projektavimas ir statyba Seirijų g. (procentai)</t>
  </si>
  <si>
    <t>R-31.2.2.15.-5</t>
  </si>
  <si>
    <t>Buitinių nuotekų tinklų (246 m) projektavimas ir statyba Punios g. (procentai)</t>
  </si>
  <si>
    <t>R-31.2.2.15.-6</t>
  </si>
  <si>
    <t>Vandentiekio (281 m) tinklų projektavimas ir statyba Žaliojoje gatvėje (procentai)</t>
  </si>
  <si>
    <t>R-31.2.2.15.-7</t>
  </si>
  <si>
    <t>Vandentiekio (135 m) ir nuotekų (159 m) tinklų projektavimas ir statyba Raižių g. (procentai)</t>
  </si>
  <si>
    <t>R-31.2.2.15.-8</t>
  </si>
  <si>
    <t>Vandentiekio (109 m) ir buitinių nuotekų šalinimo (128 m) tinklų statyba Kalvos g. (procentai)</t>
  </si>
  <si>
    <t>31.2.2.16. Priemonė. Alytaus miesto vandentiekio ir nuotekų tinklų rekonstrukcija (UAB „Dzūkijos vandenys“)</t>
  </si>
  <si>
    <t>R-31.2.2.16.-1</t>
  </si>
  <si>
    <t>Vandentiekio tinklų D400 rekonstravimas Pramonės g. tarp šulinių Nr. 58-13 (43 m) (procentai)</t>
  </si>
  <si>
    <t>R-31.2.2.16.-2</t>
  </si>
  <si>
    <t>Vandentiekio tinklų D200 rekonstravimas Putinų g. tarp šulinių Nr. 14-16 (189 m) (procentai)</t>
  </si>
  <si>
    <t>R-31.2.2.16.-3</t>
  </si>
  <si>
    <t>Buitinių nuotekų tinklų D300 rekonstravimas Jurgiškių g. 17 (20 m) (procentai)</t>
  </si>
  <si>
    <t>R-31.2.2.16.-4</t>
  </si>
  <si>
    <t>Buitinių nuotekų tinklų D150 rekonstravimas Kalnų g. tarp šulinių Nr. 55–57 (20 m) (procentai)</t>
  </si>
  <si>
    <t>R-31.2.2.16.-5</t>
  </si>
  <si>
    <t>Vandentiekio tinklų D400 rekonstravimas Naujojoje g. 140  (260 m) (procentai)</t>
  </si>
  <si>
    <t>R-31.2.2.16.-6</t>
  </si>
  <si>
    <t>Vandentiekio tinklų D400 rekonstravimas Artojų g.  tarp šulinių Nr. 102-56 (213 m) (procentai)</t>
  </si>
  <si>
    <t>R-31.2.2.16.-7</t>
  </si>
  <si>
    <t>Nuotekų kolektoriaus Varėnos g. (800 m) rekonstrukcija (procentai)</t>
  </si>
  <si>
    <t>R-31.2.2.16.-8</t>
  </si>
  <si>
    <t>Rekonstruoto nuotekų kolektoriaus į antrąją NS nuo Sudvajų g. ir Topolių g. sankirtos (1 617 m) dalis (procentai)</t>
  </si>
  <si>
    <t>R-31.2.2.16.-9</t>
  </si>
  <si>
    <t>Rekonstruotų buitinių nuotekų tinklų Kalniškės g., Alytuje, (92 m) dalis (procentai)</t>
  </si>
  <si>
    <t>R-31.2.2.16.-10</t>
  </si>
  <si>
    <t>Rekonstruotų buitinių nuotekų tinklų prie A. Matučio g. 6, 8, 10, 12, 14 namų (138 m) dalis (procentai)</t>
  </si>
  <si>
    <t>31.2.2.18. Priemonė.  Alytaus miesto savivaldybei nuosavybės teise priklausančių patalpų administravimas, priežiūra ir remontas (UAB „Alytaus butų ūkis“)</t>
  </si>
  <si>
    <t>R-31.2.2.18.</t>
  </si>
  <si>
    <t>Administruojamų daugiabučių namų skaičius (vienetas)</t>
  </si>
  <si>
    <t>31.2.2.19. Priemonė. Alytaus miesto centrinės dalies viešosios infrastruktūros funkcionalumo didinimas</t>
  </si>
  <si>
    <t>R-31.2.2.19.-1</t>
  </si>
  <si>
    <t>Atviros erdvės, sukurtos arba atkurtos miesto teritorijoje (2028 m. 4000 kv. m) (kvadratiniai metrai)</t>
  </si>
  <si>
    <t>R-31.2.2.19.-2</t>
  </si>
  <si>
    <t>Sukurtos arba atkurtos teritorijos, naudojamos ekonominei, rekreacinei ar turizmo paskirčiai  (2028 m. 5 ha) (hektaras)</t>
  </si>
  <si>
    <t>R-31.2.2.19.-3</t>
  </si>
  <si>
    <t>Įgyvendintas Integruoto teritorinio vystymo projektas (2028 m. 1 vnt.) (vienetas)</t>
  </si>
  <si>
    <t>31.2.2.20. Priemonė. Alytaus miesto socialinio būsto ir apsaugoto būsto plėtra</t>
  </si>
  <si>
    <t>R-31.2.2.20.-1</t>
  </si>
  <si>
    <t>Naujo socialinio būsto talpumas (2027 m. 58 žm.) (žmogus)</t>
  </si>
  <si>
    <t>R-31.2.2.20.-2</t>
  </si>
  <si>
    <t>Paslaugų asmenims, turintiems intelekto ir (ar) psichikos negalią, vietų skaičius naujoje ar modernizuotoje infrastruktūroje (2027 m. 10 vnt.) (vienetas)</t>
  </si>
  <si>
    <t>31.2.2.21. Priemonė. Alytaus miesto bendrojo ugdymo mokyklų paslaugų prieinamumo didinimas</t>
  </si>
  <si>
    <t>R-31.2.2.21.-1</t>
  </si>
  <si>
    <t>R-31.2.2.21.-2</t>
  </si>
  <si>
    <t>Metinis konsoliduotų viešųjų paslaugų vartotojų skaičius (žmogus)</t>
  </si>
  <si>
    <t>31.2.2.22. Priemonė. VšĮ Alytaus sporto ir rekreacijos centro teikiamų paslaugų plėtra</t>
  </si>
  <si>
    <t>R-31.2.2.22.-1</t>
  </si>
  <si>
    <t>R-31.2.2.22.-2</t>
  </si>
  <si>
    <t>31.2.2.23. Priemonė. Alytaus Jaunimo parko ir aplinkinės teritorijos atgaivinimas</t>
  </si>
  <si>
    <t>R-31.2.2.23.-1</t>
  </si>
  <si>
    <t>R-31.2.2.23.-2</t>
  </si>
  <si>
    <t>R-31.2.2.23.-3</t>
  </si>
  <si>
    <t>Sukurtos arba atkurtos teritorijos, naudojamos ekonominei, rekreacinei ar turizmo paskirčiai (hektaras)</t>
  </si>
  <si>
    <t>31.2.2.24. Priemonė. Ikimokyklinio ugdymo sąlygų gerinimas ir prieinamumo didinimas</t>
  </si>
  <si>
    <t>R-31.2.2.24.-1</t>
  </si>
  <si>
    <t>31.2.2.27. Priemonė. Nemuno pakrantės teritorijos funkcionalumo didinimas</t>
  </si>
  <si>
    <t>R-31.2.2.27.-1</t>
  </si>
  <si>
    <t>R-31.2.2.27.-2</t>
  </si>
  <si>
    <t>Sukurtos arba atkurtos teritorijos, naudojamos ekonominei, rekreacinei ar turizmo paskirčiai  (2028 m. 13 ha) (hektaras)</t>
  </si>
  <si>
    <t>R-31.2.2.27.-3</t>
  </si>
  <si>
    <t>Įgyvendintas Integruoto teritorinio vystymo projektas  (2028 m. 1 vnt.) (vienetas)</t>
  </si>
  <si>
    <t>R-31.2.2.28.</t>
  </si>
  <si>
    <t>31.2.2.29. Priemonė. Ilgalaikės priežiūros paslaugų plėtra Alytaus mieste</t>
  </si>
  <si>
    <t>R-31.2.2.29.-1</t>
  </si>
  <si>
    <t>Ambulatorinių slaugos paslaugų namuose mobilių komandų, aprūpintų įranga, skaičius (vienetas)</t>
  </si>
  <si>
    <t>R-31.2.2.29.-2</t>
  </si>
  <si>
    <t>Įsteigtų paliatyvios pagalbos centrų skaičius (vienetas)</t>
  </si>
  <si>
    <t>31.1.2.11. Priemonė. Transformacinių pajėgumų energijos, maisto ir vandens srityse (TANGO-W) projekto įgyvendinimas</t>
  </si>
  <si>
    <r>
      <t>Numatomas išmetamas šiltnamio efektą sukeliančių dujų kiekis (2027 m. 359,4 tonos CO</t>
    </r>
    <r>
      <rPr>
        <vertAlign val="subscript"/>
        <sz val="11"/>
        <color theme="1"/>
        <rFont val="Times New Roman"/>
        <family val="1"/>
        <charset val="186"/>
      </rPr>
      <t>2</t>
    </r>
    <r>
      <rPr>
        <sz val="11"/>
        <color theme="1"/>
        <rFont val="Times New Roman"/>
        <family val="1"/>
        <charset val="186"/>
      </rPr>
      <t xml:space="preserve"> ekvivalentu per metus) (tona)</t>
    </r>
  </si>
  <si>
    <t>31.2.1.11. Priemonė. Alytaus dviračių ir pėsčiųjų takų plėtra</t>
  </si>
  <si>
    <t>Miesto teritorijoje sukurtos arba atkurtos atviros erdvės   (2027 m. 27 800 kv. m) (kvadratiniai metrai)</t>
  </si>
  <si>
    <t>Miesto teritorijoje sukurtos arba atkurtos atviros erdvės (2027 m. 2 797 kv. m) (kvadratiniai metrai)</t>
  </si>
  <si>
    <t>Miesto teritorijoje sukurtos arba atkurtos atviros erdvės (kvadratiniai metrai)</t>
  </si>
  <si>
    <t>Miesto teritorijoje sukurtos arba atkurtos atviros erdvės (2028 m. 130 000 kv. m) (kvadratiniai metrai)</t>
  </si>
  <si>
    <t>31.2.2.28. Priemonė. Alytaus miesto savivaldybės sveikatos centro infrastruktūros modernizavimas</t>
  </si>
  <si>
    <t>Modernizuotas  Alytaus miesto sveikatos centras (vienetas)</t>
  </si>
  <si>
    <r>
      <t xml:space="preserve">    </t>
    </r>
    <r>
      <rPr>
        <sz val="12"/>
        <color theme="1"/>
        <rFont val="Times New Roman"/>
        <family val="1"/>
        <charset val="186"/>
      </rPr>
      <t>Įgyvendinant uždavinį siekiama: didinti viešosios paskirties pastatų energinį efektyvumą; skatinti daugiabučių namų butų savininkus atnaujinti (modernizuoti) daugiabučius namus; atnaujinti ir plėtoti apšvietimo tinklus, diegti energijos taupymo priemones; didinti šilumos tiekimo saugumą ir patikimumą.</t>
    </r>
  </si>
  <si>
    <r>
      <t xml:space="preserve">       </t>
    </r>
    <r>
      <rPr>
        <b/>
        <u/>
        <sz val="12"/>
        <color theme="1"/>
        <rFont val="Times New Roman"/>
        <family val="1"/>
        <charset val="186"/>
      </rPr>
      <t>Šiam uždaviniui įgyvendinti numatytos priemonės:</t>
    </r>
  </si>
  <si>
    <r>
      <t>31.1.1.02. Gatvių apšvietimo modernizavimas</t>
    </r>
    <r>
      <rPr>
        <sz val="12"/>
        <color theme="1"/>
        <rFont val="Times New Roman"/>
        <family val="1"/>
        <charset val="186"/>
      </rPr>
      <t xml:space="preserve"> </t>
    </r>
  </si>
  <si>
    <r>
      <t xml:space="preserve">    </t>
    </r>
    <r>
      <rPr>
        <sz val="12"/>
        <color theme="1"/>
        <rFont val="Times New Roman"/>
        <family val="1"/>
        <charset val="186"/>
      </rPr>
      <t>Šia priemone siekiama paskatinti daugiabučių gyvenamųjų namų, pastatytų pagal galiojusius iki 1993 metų statybos techninius normatyvus, savininkus modernizuoti daugiabučius namus, jų aplinką, kad didėtų energinis jų naudingumas, ir sudaryti sąlygas tai atlikti bei skatinti daugiabučių gyvenamųjų namų savininkus aktyviai dalyvauti daugiabučių gyvenamųjų namų atnaujinimo projektuose, skirtuose energijai taupyti (šilumos punktams ir šildymo sistemoms modernizuoti, langams ir lauko durims keisti, stogams ir sienoms šiltinti ir pan.).</t>
    </r>
  </si>
  <si>
    <r>
      <t xml:space="preserve">    </t>
    </r>
    <r>
      <rPr>
        <b/>
        <i/>
        <u/>
        <sz val="12"/>
        <color theme="1"/>
        <rFont val="Times New Roman"/>
        <family val="1"/>
        <charset val="186"/>
      </rPr>
      <t>31.1.1.05. Individualių gyvenamųjų namų energijos suvartojimo mažinimo skatinimas (UAB „Alytaus šilumos tinklai“)</t>
    </r>
  </si>
  <si>
    <r>
      <t xml:space="preserve">    </t>
    </r>
    <r>
      <rPr>
        <sz val="12"/>
        <color theme="1"/>
        <rFont val="Times New Roman"/>
        <family val="1"/>
        <charset val="186"/>
      </rPr>
      <t>UAB „Alytaus šilumos tinklai“ yra pasirašiusi sutartį su Lietuvos Respublikos energetikos ministerija dėl vartotojų švietimo ir konsultavimo, kur numatyta šviesti vartotojus energijos taupymo klausimais.</t>
    </r>
  </si>
  <si>
    <r>
      <t xml:space="preserve">    </t>
    </r>
    <r>
      <rPr>
        <b/>
        <i/>
        <u/>
        <sz val="12"/>
        <color theme="1"/>
        <rFont val="Times New Roman"/>
        <family val="1"/>
        <charset val="186"/>
      </rPr>
      <t>31.1.1.07. Privataus verslo įmonių skatinimas diegti energijos panaudojimo efektyvumo priemones (UAB „Alytaus šilumos tinklai“)</t>
    </r>
  </si>
  <si>
    <r>
      <t xml:space="preserve">    </t>
    </r>
    <r>
      <rPr>
        <sz val="12"/>
        <color theme="1"/>
        <rFont val="Times New Roman"/>
        <family val="1"/>
        <charset val="186"/>
      </rPr>
      <t>UAB „Alytaus šilumos tinklai“ yra numačiusi kasmet prijungti po 2 naujus vartotojus prie centralizuoto šilumos tiekimo tinklo – tai leis efektyviau panaudoti šiluminę energiją privataus verslo pastatuose.</t>
    </r>
  </si>
  <si>
    <r>
      <t xml:space="preserve">    </t>
    </r>
    <r>
      <rPr>
        <b/>
        <i/>
        <u/>
        <sz val="12"/>
        <color theme="1"/>
        <rFont val="Times New Roman"/>
        <family val="1"/>
        <charset val="186"/>
      </rPr>
      <t>31.1.1.08. UAB „Alytaus šilumos tinklai“ veiklos diversifikacija</t>
    </r>
  </si>
  <si>
    <r>
      <t xml:space="preserve">    </t>
    </r>
    <r>
      <rPr>
        <sz val="12"/>
        <color theme="1"/>
        <rFont val="Times New Roman"/>
        <family val="1"/>
        <charset val="186"/>
      </rPr>
      <t>UAB „Alytaus šilumos tinklai“ baigia diegti nuotolinę vartotojų duomenų nuskaitymo sistemą (šilumos ir karšto vandens). Sistemą sukūrė UAB „Alytaus šilumos tinklai“ specialistai, bendradarbiaudami su rinkoje veikiančiomis įmonėmis. Įmonė teikia papildomas paslaugas UAB „Dzūkijos vandenys“, nuskaitant ir šalto vandens skaitiklius pastatų įvaduose ir pas vartotojus.</t>
    </r>
  </si>
  <si>
    <r>
      <t xml:space="preserve">    </t>
    </r>
    <r>
      <rPr>
        <b/>
        <i/>
        <u/>
        <sz val="12"/>
        <color theme="1"/>
        <rFont val="Times New Roman"/>
        <family val="1"/>
        <charset val="186"/>
      </rPr>
      <t>31.1.1.09. Šilumos tiekimo infrastruktūros pritaikymas prie mažėjančių energijos poreikių (UAB „Alytaus šilumos tinklai“)</t>
    </r>
  </si>
  <si>
    <r>
      <t xml:space="preserve">    </t>
    </r>
    <r>
      <rPr>
        <sz val="12"/>
        <color theme="1"/>
        <rFont val="Times New Roman"/>
        <family val="1"/>
        <charset val="186"/>
      </rPr>
      <t>UAB „Alytaus šilumos tinklai“ skaitmenizuoja šilumos tiekimo tinklą – tai leis realiu laiku stebėti ir valdyti sistemos veiklą, reguliuoti šilumos apykaitą tinkle.</t>
    </r>
  </si>
  <si>
    <r>
      <t xml:space="preserve">    </t>
    </r>
    <r>
      <rPr>
        <b/>
        <sz val="12"/>
        <color theme="1"/>
        <rFont val="Times New Roman"/>
        <family val="1"/>
        <charset val="186"/>
      </rPr>
      <t>31.1.2. Uždavinys. Palaikyti saugią ir švarią aplinką, skatinti žiedinės ekonomikos vystymąsi</t>
    </r>
  </si>
  <si>
    <r>
      <t xml:space="preserve">    </t>
    </r>
    <r>
      <rPr>
        <sz val="12"/>
        <color theme="1"/>
        <rFont val="Times New Roman"/>
        <family val="1"/>
        <charset val="186"/>
      </rPr>
      <t>Įgyvendinant šį uždavinį tvarkomos, atnaujinamos ir prižiūrimos savivaldybės miesto teritorijos, inžinerinė ir susisiekimo infrastruktūra, siekiama palaikyti švarią ir saugią aplinką, skatinti žiedinės ekonomikos vystymąsi.</t>
    </r>
  </si>
  <si>
    <r>
      <t xml:space="preserve">    </t>
    </r>
    <r>
      <rPr>
        <b/>
        <u/>
        <sz val="12"/>
        <color theme="1"/>
        <rFont val="Times New Roman"/>
        <family val="1"/>
        <charset val="186"/>
      </rPr>
      <t>Šiam uždaviniui įgyvendinti numatytos priemonės</t>
    </r>
  </si>
  <si>
    <r>
      <t xml:space="preserve">    </t>
    </r>
    <r>
      <rPr>
        <b/>
        <i/>
        <u/>
        <sz val="12"/>
        <color theme="1"/>
        <rFont val="Times New Roman"/>
        <family val="1"/>
        <charset val="186"/>
      </rPr>
      <t>31.1.2.01. Taršos poveikio aplinkai mažinimas ir stebėsena</t>
    </r>
  </si>
  <si>
    <r>
      <t xml:space="preserve">    </t>
    </r>
    <r>
      <rPr>
        <sz val="12"/>
        <color theme="1"/>
        <rFont val="Times New Roman"/>
        <family val="1"/>
        <charset val="186"/>
      </rPr>
      <t>Regioniniu principu organizuojamas Alytaus miesto savivaldybės teritorijos komunalinių atliekų tvarkymas, t. y. surenkamos, transportuojamos ir  mechaniniu-biologiniu būdu apdorojamos komunalinės atliekos. Vykdoma savarankiška savivaldybių funkcija – komunalinių atliekų tvarkymo sistemų diegimas, antrinių žaliavų surinkimo ir perdirbimo organizavimas, sąvartynų įrengimas ir eksploatavimas.</t>
    </r>
  </si>
  <si>
    <r>
      <t xml:space="preserve">    </t>
    </r>
    <r>
      <rPr>
        <b/>
        <i/>
        <u/>
        <sz val="12"/>
        <color theme="1"/>
        <rFont val="Times New Roman"/>
        <family val="1"/>
        <charset val="186"/>
      </rPr>
      <t>31.1.2.02. Kraujasiurbių upinių mašalų populiacijos pokyčių stebėjimo ir populiacijos reguliavimo projekto įgyvendinimas (Druskininkų savivaldybė)</t>
    </r>
  </si>
  <si>
    <r>
      <t xml:space="preserve">    </t>
    </r>
    <r>
      <rPr>
        <sz val="12"/>
        <color theme="1"/>
        <rFont val="Times New Roman"/>
        <family val="1"/>
        <charset val="186"/>
      </rPr>
      <t>Alytaus miesto savivaldybė kartu su kitomis Alytaus regiono savivaldybėmis dalyvauja bendrame  Kraujasiurbių upinių mašalų populiacijos pokyčių stebėjimo ir reguliavimo projekte. Vykdant projektą planuojama į Nemuno upę supilti biologinio preparato „Vecto bac 12AS“.</t>
    </r>
  </si>
  <si>
    <r>
      <t xml:space="preserve">    </t>
    </r>
    <r>
      <rPr>
        <b/>
        <i/>
        <u/>
        <sz val="12"/>
        <color theme="1"/>
        <rFont val="Times New Roman"/>
        <family val="1"/>
        <charset val="186"/>
      </rPr>
      <t>31.1.2.03. Sosnovskio barščio naikinimo projekto įgyvendinimas</t>
    </r>
  </si>
  <si>
    <r>
      <t xml:space="preserve">    </t>
    </r>
    <r>
      <rPr>
        <sz val="12"/>
        <color theme="1"/>
        <rFont val="Times New Roman"/>
        <family val="1"/>
        <charset val="186"/>
      </rPr>
      <t>Sosnovskio barščiui naikinti savivaldybei 2021–2023 m. buvo skiriamos dotacijos lėšos iš Aplinkos apsaugos rėmimo programos lėšų. Sosnovskio barščiai buvo naikinti trijose Alytaus miesto teritorijose (Raudonkalnio gatvėje (Likiškių parko teritorijoje gausiausia populiacija) Kalniškės gatvėje (šalia daugiabučių namų kvartalo) ir Kalnų gatvėje (Nemuno apsaugos zonoje)). Baigus vykdyti projektą, numatoma tęsti Sosnovskio barščių naikinimą panaudojant kelias šio augalo naikinimo  priemones: naikinimas cheminėmis priemonėmis; atliekant šių augalų kasimo darbus; pjaunant žolę. Gavusi dotaciją savivaldybė buvo įsipareigojusi tęsti Sosnovskio barščio naikinimo darbus biudžeto lėšomis.</t>
    </r>
  </si>
  <si>
    <r>
      <t xml:space="preserve">    </t>
    </r>
    <r>
      <rPr>
        <b/>
        <i/>
        <u/>
        <sz val="12"/>
        <color theme="1"/>
        <rFont val="Times New Roman"/>
        <family val="1"/>
        <charset val="186"/>
      </rPr>
      <t>31.1.2.04. Užterštos naftos bazės teritorijos Alytaus miesto savivaldybės Santaikos g. sutvarkymas</t>
    </r>
  </si>
  <si>
    <r>
      <t xml:space="preserve">    </t>
    </r>
    <r>
      <rPr>
        <sz val="12"/>
        <color theme="1"/>
        <rFont val="Times New Roman"/>
        <family val="1"/>
        <charset val="186"/>
      </rPr>
      <t>Buvusios naftos bazės teritorijoje po jos tvarkymo 2017–2021 m. laisvų naftos produktų arealų tolimesnė plėtra yra sustabdyta ir sudarytos tinkamos sąlygos užteršto gruntinio vandeningojo sluoksnio savivalai, tačiau grunto ir gruntinio vandens užterštumo lygis valytoje teritorijoje yra išlikęs aukštas, todėl, vadovaujantis teisės aktų reikalavimais, reikalinga stebėti poveikį požeminiam vandeniui pagal parengtą monitoringo programą. Yra parengta, teisės aktų nustatyta tvarka suderinta ir Alytaus miesto savivaldybės tarybos 2022-09-29 sprendimu Nr. T-276 patvirtinta Išvalytos laisvais naftos produktais užterštos Alytaus naftos produktų bazės ir jos gretimybių teritorijos Alytuje, Santaikos g., poveikio požeminiam vandeniui monitoringo 2022–2026 m. programa, pagal kurią vykdomas teritorijos poveikio požeminiam vandeniui prevencinio pobūdžio monitoringas. Pagrindinis monitoringo tikslas – gruntinio vandens užterštumo ir hidrodinaminio režimo stebėsena, kartu atliekant laisvų naftos produktų sluoksnio (jeigu jis kaupsis) likučių šalinimą.</t>
    </r>
  </si>
  <si>
    <r>
      <t xml:space="preserve">    </t>
    </r>
    <r>
      <rPr>
        <b/>
        <i/>
        <u/>
        <sz val="12"/>
        <color theme="1"/>
        <rFont val="Times New Roman"/>
        <family val="1"/>
        <charset val="186"/>
      </rPr>
      <t>31.1.2.05. Aplinkos kokybės gerinimas ir visuomenės aplinkosauginis švietimas, įgyvendinant Aplinkos apsaugos rėmimo specialiąją programą</t>
    </r>
  </si>
  <si>
    <r>
      <t xml:space="preserve">    </t>
    </r>
    <r>
      <rPr>
        <sz val="12"/>
        <color theme="1"/>
        <rFont val="Times New Roman"/>
        <family val="1"/>
        <charset val="186"/>
      </rPr>
      <t>Įgyvendinamos Savivaldybės tarybos sprendimu patvirtintos Alytaus miesto savivaldybės aplinkos apsaugos rėmimo specialiosios programos priemonės: aplinkos kokybės gerinimo ir apsaugos priemonės; atliekų tvarkymo infrastruktūros plėtros priemonės; atliekų, kurių turėtojo nustatyti neįmanoma arba kuris nebeegzistuoja, tvarkymo priemonės; aplinkos monitoringo, prevencinės, aplinkos atkūrimo priemonės; visuomenės švietimo ir mokymo aplinkosaugos klausimais priemonės; želdynų ir želdinių (pvz., medžių, krūmų) apsaugos, tvarkymo, būklės stebėsenos, želdynų kūrimo, želdinių veisimo, inventorizacijos priemonės. Įgyvendinant priemones, vykdoma savarankiška savivaldybių funkcija – aplinkos kokybės gerinimas ir apsauga. Įgyvendinus Savivaldybės aplinkos apsaugos rėmimo specialiosios programos priemones, teisės aktų nustatyta tvarka rengiama ir Savivaldybės tarybai teikiama tvirtinti programos priemonių vykdymo metinė ataskaita. Patvirtinta ataskaita pateikiama Aplinkos apsaugos departamento prie Aplinkos ministerijos Alytaus valdybai – ji detaliai patikrina ataskaitoje pateiktus duomenis.</t>
    </r>
  </si>
  <si>
    <r>
      <t xml:space="preserve">    </t>
    </r>
    <r>
      <rPr>
        <b/>
        <i/>
        <u/>
        <sz val="12"/>
        <color theme="1"/>
        <rFont val="Times New Roman"/>
        <family val="1"/>
        <charset val="186"/>
      </rPr>
      <t>31.1.2.06. Rūšiuojamųjų atliekų surinkimo priemonių atnaujinimas ir plėtra (ARATC)</t>
    </r>
  </si>
  <si>
    <r>
      <t xml:space="preserve">    </t>
    </r>
    <r>
      <rPr>
        <sz val="12"/>
        <color theme="1"/>
        <rFont val="Times New Roman"/>
        <family val="1"/>
        <charset val="186"/>
      </rPr>
      <t>ARATC planuoja papildomai nupirkti pakuočių atliekų surinkimo konteinerius, pertvarkyti, atnaujinti, praplėsti ir remontuoti konteinerines aikšteles.</t>
    </r>
  </si>
  <si>
    <r>
      <t xml:space="preserve"> </t>
    </r>
    <r>
      <rPr>
        <b/>
        <i/>
        <u/>
        <sz val="12"/>
        <color theme="1"/>
        <rFont val="Times New Roman"/>
        <family val="1"/>
        <charset val="186"/>
      </rPr>
      <t>31.1.2.08. Gatvių ir viešųjų erdvių apšvietimo tinklų priežiūra</t>
    </r>
  </si>
  <si>
    <r>
      <t xml:space="preserve">    </t>
    </r>
    <r>
      <rPr>
        <sz val="12"/>
        <color theme="1"/>
        <rFont val="Times New Roman"/>
        <family val="1"/>
        <charset val="186"/>
      </rPr>
      <t>Pagal viešųjų pirkimų procedūras parinkus rangovus ir sudarius sutartis, prižiūrimi gatvių apšvietimo tinklai (vykdomi apšvietimo tinklų priežiūros darbai, apmokama už apšvietimui sunaudotą elektros energiją).</t>
    </r>
  </si>
  <si>
    <r>
      <t xml:space="preserve">    </t>
    </r>
    <r>
      <rPr>
        <b/>
        <i/>
        <u/>
        <sz val="12"/>
        <color theme="1"/>
        <rFont val="Times New Roman"/>
        <family val="1"/>
        <charset val="186"/>
      </rPr>
      <t>31.1.2.09.  Žaliosios infrastruktūros elementų planavimas ir reguliavimas</t>
    </r>
  </si>
  <si>
    <r>
      <t xml:space="preserve">    </t>
    </r>
    <r>
      <rPr>
        <sz val="12"/>
        <color theme="1"/>
        <rFont val="Times New Roman"/>
        <family val="1"/>
        <charset val="186"/>
      </rPr>
      <t>Bus organizuojami Žaliosios gatvės papildomo apželdinimo darbai. Siekiama atkurti pažeistas miesto teritorijas –  papildomai bus apželdinamas Sveikatos takas. Gerinama esamų želdynų būklė ir augimo sąlygos.</t>
    </r>
  </si>
  <si>
    <r>
      <t xml:space="preserve">    </t>
    </r>
    <r>
      <rPr>
        <b/>
        <i/>
        <u/>
        <sz val="12"/>
        <color theme="1"/>
        <rFont val="Times New Roman"/>
        <family val="1"/>
        <charset val="186"/>
      </rPr>
      <t>31.1.2.10. Gatvių ir viešųjų erdvių tvarkymas ir priežiūra</t>
    </r>
  </si>
  <si>
    <r>
      <t xml:space="preserve">    </t>
    </r>
    <r>
      <rPr>
        <sz val="12"/>
        <color theme="1"/>
        <rFont val="Times New Roman"/>
        <family val="1"/>
        <charset val="186"/>
      </rPr>
      <t>Įgyvendinant šią priemonę tvarkomos ir atnaujinamos bendro naudojimo teritorijos, miesto viešosios kapinės, prižiūrimos ir remontuojamos gatvės, prižiūrimi miesto želdynai, įrengiama ir prižiūrima mažoji sporto infrastruktūra, gyventojų maudymosi vietos.</t>
    </r>
  </si>
  <si>
    <r>
      <t xml:space="preserve">    </t>
    </r>
    <r>
      <rPr>
        <b/>
        <i/>
        <u/>
        <sz val="12"/>
        <color theme="1"/>
        <rFont val="Times New Roman"/>
        <family val="1"/>
        <charset val="186"/>
      </rPr>
      <t>31.1.2.11. Transformacinių pajėgumų energijos, maisto ir vandens srityse (TANGO-W) projekto  įgyvendinimas</t>
    </r>
  </si>
  <si>
    <r>
      <t xml:space="preserve">          </t>
    </r>
    <r>
      <rPr>
        <sz val="12"/>
        <color theme="1"/>
        <rFont val="Times New Roman"/>
        <family val="1"/>
        <charset val="186"/>
      </rPr>
      <t>Kauno technologijos universiteto siūlymu Alytaus miesto savivaldybės administracija dalyvauja Transformacinių pajėgumų energijos, maisto ir vandens srityse (TANGO-W) projekto veikloje. Projekto vertė 21 924,00 Eur. Projekto uždaviniai:</t>
    </r>
  </si>
  <si>
    <r>
      <t xml:space="preserve">2. Sukurti žiediniais principais pagrįstą Miesto gyvosios laboratorijos ULL (angl. </t>
    </r>
    <r>
      <rPr>
        <i/>
        <sz val="12"/>
        <color theme="1"/>
        <rFont val="Times New Roman"/>
        <family val="1"/>
        <charset val="186"/>
      </rPr>
      <t>Urban Living Lab)</t>
    </r>
    <r>
      <rPr>
        <sz val="12"/>
        <color theme="1"/>
        <rFont val="Times New Roman"/>
        <family val="1"/>
        <charset val="186"/>
      </rPr>
      <t xml:space="preserve"> inovacinę sistemą (energija – maistas – vanduo).</t>
    </r>
  </si>
  <si>
    <r>
      <t xml:space="preserve">3. Koordinuoti sukurtos ULL inovacijų sistemos veiklą strateginės CoP (angl. </t>
    </r>
    <r>
      <rPr>
        <i/>
        <sz val="12"/>
        <color theme="1"/>
        <rFont val="Times New Roman"/>
        <family val="1"/>
        <charset val="186"/>
      </rPr>
      <t>Community of Practice</t>
    </r>
    <r>
      <rPr>
        <sz val="12"/>
        <color theme="1"/>
        <rFont val="Times New Roman"/>
        <family val="1"/>
        <charset val="186"/>
      </rPr>
      <t>) mokymosi sistemos pagrindu.</t>
    </r>
  </si>
  <si>
    <r>
      <t xml:space="preserve">4. Organizuoti bandomuosius seminarus platesnei ULL ir UTC (angl. </t>
    </r>
    <r>
      <rPr>
        <i/>
        <sz val="12"/>
        <color theme="1"/>
        <rFont val="Times New Roman"/>
        <family val="1"/>
        <charset val="186"/>
      </rPr>
      <t>Urban transformative capacities</t>
    </r>
    <r>
      <rPr>
        <sz val="12"/>
        <color theme="1"/>
        <rFont val="Times New Roman"/>
        <family val="1"/>
        <charset val="186"/>
      </rPr>
      <t>) bendruomenei.</t>
    </r>
  </si>
  <si>
    <r>
      <t xml:space="preserve">       </t>
    </r>
    <r>
      <rPr>
        <b/>
        <i/>
        <u/>
        <sz val="12"/>
        <color theme="1"/>
        <rFont val="Times New Roman"/>
        <family val="1"/>
        <charset val="186"/>
      </rPr>
      <t>31.1.2.12. Projekto „Žalieji žingsniai“ įgyvendinimas</t>
    </r>
  </si>
  <si>
    <r>
      <t xml:space="preserve">    </t>
    </r>
    <r>
      <rPr>
        <sz val="12"/>
        <color theme="1"/>
        <rFont val="Times New Roman"/>
        <family val="1"/>
        <charset val="186"/>
      </rPr>
      <t>Projektas parengtas pagal „Town Twinning between Turkey and EU-II (Twinning for a Green Future)“ programą. Projekto partneriai: Alytaus miesto savivaldybė (Lietuva), Edirnės (Turkija) miesto savivaldybė (Turkija), Jambolo savivaldybė (Bulgarija), Stambulo universitetas. Projekto tikslas – visuomenės informuotumo apie klimato ir aplinkos klausimus, ypač vaikams ir jaunimui skirtus veiksmus, didinimas. Bus organizuojami mokymai savivaldybės institucijų darbuotojams, organizuojamos stovyklos mokiniams, Stambulo universitetas rengs nuotolinius kursus moksleiviams, parengta aplinkosauginio švietimo programa.</t>
    </r>
  </si>
  <si>
    <r>
      <t xml:space="preserve">    </t>
    </r>
    <r>
      <rPr>
        <b/>
        <i/>
        <u/>
        <sz val="12"/>
        <color theme="1"/>
        <rFont val="Times New Roman"/>
        <family val="1"/>
        <charset val="186"/>
      </rPr>
      <t>31.1.2.13. Viešojo transporto paslaugų valdymo technologijų modernizavimas</t>
    </r>
  </si>
  <si>
    <r>
      <t xml:space="preserve">    </t>
    </r>
    <r>
      <rPr>
        <sz val="12"/>
        <color theme="1"/>
        <rFont val="Times New Roman"/>
        <family val="1"/>
        <charset val="186"/>
      </rPr>
      <t>Projekto veiklos rūšys:                                                                                                                              1. Informacinių LED švieslenčių viešojo transporto stotelėse įrengimas, įskaitant jų sumontavimą ir prijungimą (švieslentės; programinė įranga, skirta informacijai švieslentėse valdyti ir stebėti jų veikimą; švieslenčių stovai su tvirtinimo elementais, laikikliais, jų gamyba ir sumontavimas; elektros atvedimas ir prijungimas; švieslenčių prijungimas prie veikiančios sistemos).</t>
    </r>
  </si>
  <si>
    <r>
      <t xml:space="preserve">    </t>
    </r>
    <r>
      <rPr>
        <b/>
        <i/>
        <u/>
        <sz val="12"/>
        <color theme="1"/>
        <rFont val="Times New Roman"/>
        <family val="1"/>
        <charset val="186"/>
      </rPr>
      <t>31.1.2.14. Viešojo transporto infrastruktūros  modernizavimas</t>
    </r>
  </si>
  <si>
    <r>
      <t xml:space="preserve">    </t>
    </r>
    <r>
      <rPr>
        <sz val="12"/>
        <color theme="1"/>
        <rFont val="Times New Roman"/>
        <family val="1"/>
        <charset val="186"/>
      </rPr>
      <t>Projekto uždaviniai:                                                                                                                      1. Esamų susidėvėjusių keleivių laukimo paviljonų pakeitimas naujais.</t>
    </r>
  </si>
  <si>
    <r>
      <t xml:space="preserve">    </t>
    </r>
    <r>
      <rPr>
        <b/>
        <i/>
        <u/>
        <sz val="12"/>
        <color theme="1"/>
        <rFont val="Times New Roman"/>
        <family val="1"/>
        <charset val="186"/>
      </rPr>
      <t>31.1.2.15. Žaliosios infrastruktūros gerinimo pasienio regiono miestuose projekto įgyvendinimas</t>
    </r>
  </si>
  <si>
    <r>
      <t xml:space="preserve">    </t>
    </r>
    <r>
      <rPr>
        <sz val="12"/>
        <color theme="1"/>
        <rFont val="Times New Roman"/>
        <family val="1"/>
        <charset val="186"/>
      </rPr>
      <t>Numatytos projekto veiklos rūšys: Jazminų parko įrengimas, kupolo šalia Dzūkijos mokyklos įrengimas, Sodo terapijos organizavimas ir dalyvavimas seminaruose-mokymuose Suvalkuose.</t>
    </r>
  </si>
  <si>
    <r>
      <t xml:space="preserve">    </t>
    </r>
    <r>
      <rPr>
        <b/>
        <i/>
        <u/>
        <sz val="12"/>
        <color theme="1"/>
        <rFont val="Times New Roman"/>
        <family val="1"/>
        <charset val="186"/>
      </rPr>
      <t>31.1.2.16. Projekto „Žaliasis bendradarbiavimas“ įgyvendinimas</t>
    </r>
  </si>
  <si>
    <r>
      <t xml:space="preserve">    </t>
    </r>
    <r>
      <rPr>
        <sz val="12"/>
        <color theme="1"/>
        <rFont val="Times New Roman"/>
        <family val="1"/>
        <charset val="186"/>
      </rPr>
      <t>Numatytos projekto veiklos rūšys: bendros Alytaus ir Suvalkų miestų darželių atliekų prevencijos ir atliekų mažinimo strategijos parengimas ir atliekų prevencijos mokomųjų seminarų vaikams organizavimas.</t>
    </r>
  </si>
  <si>
    <r>
      <t xml:space="preserve">    </t>
    </r>
    <r>
      <rPr>
        <b/>
        <sz val="12"/>
        <color theme="1"/>
        <rFont val="Times New Roman"/>
        <family val="1"/>
        <charset val="186"/>
      </rPr>
      <t>31.2.1. Uždavinys. Plėtoti darnią susisiekimo infrastruktūrą</t>
    </r>
  </si>
  <si>
    <r>
      <t xml:space="preserve">    </t>
    </r>
    <r>
      <rPr>
        <sz val="12"/>
        <color theme="1"/>
        <rFont val="Times New Roman"/>
        <family val="1"/>
        <charset val="186"/>
      </rPr>
      <t>Įgyvendinant šį uždavinį vykdoma savarankiškoji savivaldybės funkcija – savivaldybės vietinės reikšmės kelių ir gatvių priežiūra, taisymas, tiesimas ir saugaus eismo organizavimas. Siekiama:</t>
    </r>
  </si>
  <si>
    <r>
      <t xml:space="preserve">    </t>
    </r>
    <r>
      <rPr>
        <b/>
        <i/>
        <u/>
        <sz val="12"/>
        <color theme="1"/>
        <rFont val="Times New Roman"/>
        <family val="1"/>
        <charset val="186"/>
      </rPr>
      <t>31.2.1.02. Elektromobilių įkrovimo prieigų infrastruktūros sukūrimas ir palaikymas</t>
    </r>
  </si>
  <si>
    <r>
      <t xml:space="preserve">    </t>
    </r>
    <r>
      <rPr>
        <sz val="12"/>
        <color theme="1"/>
        <rFont val="Times New Roman"/>
        <family val="1"/>
        <charset val="186"/>
      </rPr>
      <t>Siekiama plėsti viešai prieinamą elektromobilių įkrovimo prieigų tinklą, paskatinti elektromobilių naudojimą, sumažinti neigiamą transporto poveikį aplinkai.</t>
    </r>
  </si>
  <si>
    <r>
      <t xml:space="preserve">    </t>
    </r>
    <r>
      <rPr>
        <b/>
        <i/>
        <u/>
        <sz val="12"/>
        <color theme="1"/>
        <rFont val="Times New Roman"/>
        <family val="1"/>
        <charset val="186"/>
      </rPr>
      <t>31.2.1.03. Viešojo transporto sistemos vystymas (prieinamumo ir pasiekiamumo didinimas)</t>
    </r>
  </si>
  <si>
    <r>
      <t xml:space="preserve">    </t>
    </r>
    <r>
      <rPr>
        <sz val="12"/>
        <color theme="1"/>
        <rFont val="Times New Roman"/>
        <family val="1"/>
        <charset val="186"/>
      </rPr>
      <t>Įgyvendinant šią priemonę vykdoma savarankiška savivaldybės funkcija užtikrinti vietinį reguliarų susisiekimą viešuoju transportu, prižiūrėti viešojo transporto infrastruktūrą. Siekiama padidinti viešojo transporto patrauklumą, patogumą, keleivių skaičių, įdiegta viešojo transporto informacinė sistema, apimanti visą elektroninių bilietų valdymo ir naudojimo ciklą, transporto priemonių stebėjimą ir keleivių informavimą.</t>
    </r>
  </si>
  <si>
    <r>
      <t xml:space="preserve">    </t>
    </r>
    <r>
      <rPr>
        <b/>
        <i/>
        <u/>
        <sz val="12"/>
        <color theme="1"/>
        <rFont val="Times New Roman"/>
        <family val="1"/>
        <charset val="186"/>
      </rPr>
      <t>31.2.1.04. Darnaus judumo priemonių diegimas</t>
    </r>
  </si>
  <si>
    <r>
      <t xml:space="preserve">    </t>
    </r>
    <r>
      <rPr>
        <sz val="12"/>
        <color theme="1"/>
        <rFont val="Times New Roman"/>
        <family val="1"/>
        <charset val="186"/>
      </rPr>
      <t>Siekiama sukurti darnią ir švarią miesto aplinką, diegiant universalias darnaus judumo sistemas, skatinant miesto darnaus judumo politiką.</t>
    </r>
  </si>
  <si>
    <r>
      <t xml:space="preserve">    </t>
    </r>
    <r>
      <rPr>
        <b/>
        <i/>
        <u/>
        <sz val="12"/>
        <color theme="1"/>
        <rFont val="Times New Roman"/>
        <family val="1"/>
        <charset val="186"/>
      </rPr>
      <t>31.2.1.05. Susisiekimo infrastruktūros plėtra ir modernizavimas</t>
    </r>
  </si>
  <si>
    <r>
      <t xml:space="preserve">    </t>
    </r>
    <r>
      <rPr>
        <sz val="12"/>
        <color theme="1"/>
        <rFont val="Times New Roman"/>
        <family val="1"/>
        <charset val="186"/>
      </rPr>
      <t>2024 m. planuojama užbaigti Ulonų ir Santaikos g. rekonstravimo V etapo – Santaikos g. dalies nuo Likiškėlių g. iki miesto administracinės ribos atnaujinimo darbus ir vykdyti III etapo – Ulonų g. nuo sankryžos su Varėnos g. iki miesto administracinės ribos rekonstravimo darbus; planuojama tęsti Sudvajų g. rekonstravimo II etapo darbus, rekonstruoti  Miklusėnų g., įrengiant automobilių stovėjimo vietas; pradėti Tvirtovės g. rekonstravimo I etapo (nuo Jotvingių g. iki Ligoninės ir Žiburio g., apimant žiedinę sankryžą) ir Merkinės g. atkarpos nuo Jiezno g. iki Aušrinės g. rekonstravimo darbus. Planuojama parengti žvyruotų Liškiavos, Pavasario, Žiedo ir Seinų gatvių asfaltavimo techninius projektus, išasfaltuoti Šilelio, Alovės, Zaidų, Aukštakalnio ir Obelytės gatves, įrengti automobilių aikštelę Jurgiškių g., parengti pravažiavimo kelio ir pėsčiųjų tako nuo Ligoninės g. iki Jotvingių g. techninį projektą; atnaujinti anksčiau asfaltuotų gatvių asfaltbetonio dangą.</t>
    </r>
  </si>
  <si>
    <r>
      <t xml:space="preserve">    </t>
    </r>
    <r>
      <rPr>
        <b/>
        <i/>
        <u/>
        <sz val="12"/>
        <color theme="1"/>
        <rFont val="Times New Roman"/>
        <family val="1"/>
        <charset val="186"/>
      </rPr>
      <t>31.2.1.06. Infrastruktūros objektų, kuriuos iš dalies finansuoja fiziniai ar juridiniai asmenys, modernizavimas ir plėtra</t>
    </r>
  </si>
  <si>
    <r>
      <t xml:space="preserve">    </t>
    </r>
    <r>
      <rPr>
        <sz val="12"/>
        <color theme="1"/>
        <rFont val="Times New Roman"/>
        <family val="1"/>
        <charset val="186"/>
      </rPr>
      <t>Pagal poreikį planuojama vykdyti bendrojo naudojimo įvažiavimo kelių, automobilių stovėjimo aikštelių, gatvių ir kitų infrastruktūros objektų įrengimo ir tvarkymo darbus, kuriuos iš dalies finansuos fiziniai ar juridiniai asmenys; rekonstruoti Žirgų ir Voveraičių gatves.</t>
    </r>
  </si>
  <si>
    <r>
      <t xml:space="preserve">    </t>
    </r>
    <r>
      <rPr>
        <b/>
        <i/>
        <u/>
        <sz val="12"/>
        <color theme="1"/>
        <rFont val="Times New Roman"/>
        <family val="1"/>
        <charset val="186"/>
      </rPr>
      <t>31.2.1.07. Viešųjų erdvių standarto sukūrimas</t>
    </r>
  </si>
  <si>
    <r>
      <t xml:space="preserve">    </t>
    </r>
    <r>
      <rPr>
        <sz val="12"/>
        <color theme="1"/>
        <rFont val="Times New Roman"/>
        <family val="1"/>
        <charset val="186"/>
      </rPr>
      <t>Viešųjų erdvių standarto tikslas – suformuluoti pamatines gaires vieningam Alytaus miesto savivaldybės teritorijos viešųjų erdvių (gatvių, parkų, skverų, aikščių, žaidimų aikštelių), projektavimui, kokybiškam įrengimui ir lengvai bei efektyviai priežiūrai. Ši priemonė užtikrintų sistemingą viešųjų erdvių standarto laikymąsi ir numatytų planų įgyvendinimą, Alytaus miesto viešųjų erdvių dizaino vienovę, žaliųjų erdvių kūrimą, valdymo efektyvumą ir efektyvų išteklių naudojimą.</t>
    </r>
  </si>
  <si>
    <r>
      <t xml:space="preserve">    </t>
    </r>
    <r>
      <rPr>
        <b/>
        <i/>
        <u/>
        <sz val="12"/>
        <color theme="1"/>
        <rFont val="Times New Roman"/>
        <family val="1"/>
        <charset val="186"/>
      </rPr>
      <t>31.2.1.09. Saugaus eismo priemonių diegimas</t>
    </r>
  </si>
  <si>
    <r>
      <t xml:space="preserve">    </t>
    </r>
    <r>
      <rPr>
        <sz val="12"/>
        <color theme="1"/>
        <rFont val="Times New Roman"/>
        <family val="1"/>
        <charset val="186"/>
      </rPr>
      <t>Siekiant užtikrinti eismo dalyvių saugumą, bus įrengiamos interaktyvios eismo saugumą reguliuojančios pėsčiųjų perėjos. Kelio dangoje bus įrengtos šviečiančios LED lemputės.</t>
    </r>
  </si>
  <si>
    <r>
      <t xml:space="preserve">    </t>
    </r>
    <r>
      <rPr>
        <b/>
        <i/>
        <u/>
        <sz val="12"/>
        <color theme="1"/>
        <rFont val="Times New Roman"/>
        <family val="1"/>
        <charset val="186"/>
      </rPr>
      <t>31.2.1.10. Darnaus judumo priemonių diegimas Alytaus mieste (II etapas)</t>
    </r>
  </si>
  <si>
    <r>
      <t xml:space="preserve">    </t>
    </r>
    <r>
      <rPr>
        <sz val="12"/>
        <color theme="1"/>
        <rFont val="Times New Roman"/>
        <family val="1"/>
        <charset val="186"/>
      </rPr>
      <t>Projekto uždavinys – pėsčiųjų ir dviračių takų nuo Alytaus Piliakalnio gatvės iki Lietuvos tūkstantmečio tilto sujungimas (dviračių takai nuo Ramybės g. iki Piliakalnio g. ir nuo Normandijos-Nemuno g. iki Klevų g.).</t>
    </r>
  </si>
  <si>
    <r>
      <t xml:space="preserve">    </t>
    </r>
    <r>
      <rPr>
        <b/>
        <i/>
        <u/>
        <sz val="12"/>
        <color theme="1"/>
        <rFont val="Times New Roman"/>
        <family val="1"/>
        <charset val="186"/>
      </rPr>
      <t>31.2.1.12. Pirmojo Alytaus pramonės zonos infrastruktūros plėtra ir pritaikymas pakitusiems verslo poreikiams</t>
    </r>
  </si>
  <si>
    <r>
      <t xml:space="preserve">    </t>
    </r>
    <r>
      <rPr>
        <sz val="12"/>
        <color theme="1"/>
        <rFont val="Times New Roman"/>
        <family val="1"/>
        <charset val="186"/>
      </rPr>
      <t>Projekte numatyta Pirmojo Alytaus pramonės teritorijos plėtra – privažiavimo kelių ir inžinerinės infrastruktūros rekonstrukcija (Jiezno g., Miškininkų g., Sakų g.), įrengiant Lakūnų, Jiezno, Medžiotojų, Sakų, Miškininkų gatvių sankirtoje žiedinę sankryžą, viešojo transporto stoteles ir pėsčiųjų perėją; pramonės ir sandėliavimo paskirties žemės sklypo prie Miškininkų g. suformavimas ir paruošimas investicijoms pritraukti (planiravimas, želdinių šalinimas, įvažiavimo keliukų įrengimas).</t>
    </r>
  </si>
  <si>
    <r>
      <t xml:space="preserve">    </t>
    </r>
    <r>
      <rPr>
        <b/>
        <i/>
        <u/>
        <sz val="12"/>
        <color theme="1"/>
        <rFont val="Times New Roman"/>
        <family val="1"/>
        <charset val="186"/>
      </rPr>
      <t>31.2.1.13. Alytaus Vidzgirio mikrorajono viešųjų erdvių humanizavimas</t>
    </r>
  </si>
  <si>
    <r>
      <t xml:space="preserve">    </t>
    </r>
    <r>
      <rPr>
        <sz val="12"/>
        <color theme="1"/>
        <rFont val="Times New Roman"/>
        <family val="1"/>
        <charset val="186"/>
      </rPr>
      <t>Projekto uždaviniai:                                                                                                                 1. Sveikatos tako (nuo Punsko g. iki Šv. Benedikto gimnazijos) infrastruktūros ir greta esančios teritorijos pritaikymas aktyviam laisvalaikiui (takai, suoliukai, šiukšlių dėžės, apželdinimas).</t>
    </r>
  </si>
  <si>
    <r>
      <t xml:space="preserve">    </t>
    </r>
    <r>
      <rPr>
        <b/>
        <i/>
        <u/>
        <sz val="12"/>
        <color theme="1"/>
        <rFont val="Times New Roman"/>
        <family val="1"/>
        <charset val="186"/>
      </rPr>
      <t>31.2.1.14. Alytaus Sveikatos tako teritorijos ir prieigų (Kepyklos g.) atgaivinimas</t>
    </r>
  </si>
  <si>
    <r>
      <t xml:space="preserve">    </t>
    </r>
    <r>
      <rPr>
        <sz val="12"/>
        <color theme="1"/>
        <rFont val="Times New Roman"/>
        <family val="1"/>
        <charset val="186"/>
      </rPr>
      <t>Projekto uždaviniai – Sveikatos tako (nuo Šv. Benedikto gimnazijos iki Gardino g.) infrastruktūros pritaikymas aktyviam laisvalaikiui (vaikų žaidimo įrenginiai, mažosios architektūros elementai ir kt.), Kepyklos ir Sudvajų g. žiedinės sankryžos infrastruktūros įrengimas, dviračių ir pėsčiųjų tako nuo Kepyklos ir Sudvajų žiedinės sankryžos iki Šv. Benedikto gimnazijos su apsisukimo, išlaipinimo, įlaipinimo aikštele rekonstrukcija / įrengimas.</t>
    </r>
  </si>
  <si>
    <r>
      <t xml:space="preserve">    </t>
    </r>
    <r>
      <rPr>
        <b/>
        <i/>
        <u/>
        <sz val="12"/>
        <color theme="1"/>
        <rFont val="Times New Roman"/>
        <family val="1"/>
        <charset val="186"/>
      </rPr>
      <t>31.2.1.15. Subalansuotos darnaus judumo sistemos plėtra</t>
    </r>
  </si>
  <si>
    <r>
      <t xml:space="preserve">    </t>
    </r>
    <r>
      <rPr>
        <sz val="12"/>
        <color theme="1"/>
        <rFont val="Times New Roman"/>
        <family val="1"/>
        <charset val="186"/>
      </rPr>
      <t>Planuojama įrengti pėsčiųjų ir dviračių takus: Pulko g. nuo Birutės iki Santaikos g., (0,79 km.), takas nuo Piliakalnio g. iki Baltosios rožės tilto (0,6 km), Stoties g. nuo Punsko g. iki Gražinos g. (1,52 km), Kauno g. nuo A. Jonyno g. iki Tvirtovės g. (1,15 km.).</t>
    </r>
  </si>
  <si>
    <r>
      <t xml:space="preserve">    </t>
    </r>
    <r>
      <rPr>
        <b/>
        <sz val="12"/>
        <color theme="1"/>
        <rFont val="Times New Roman"/>
        <family val="1"/>
        <charset val="186"/>
      </rPr>
      <t>31.2.2. Uždavinys. Darniai planuoti miesto teritoriją, modernizuoti ir išplėtoti viešųjų paslaugų teikimo infrastruktūrą</t>
    </r>
  </si>
  <si>
    <r>
      <t xml:space="preserve">    </t>
    </r>
    <r>
      <rPr>
        <sz val="12"/>
        <color theme="1"/>
        <rFont val="Times New Roman"/>
        <family val="1"/>
        <charset val="186"/>
      </rPr>
      <t>Siekiant sudaryti inžinerinės infrastruktūros ir socialinių objektų statybos, rekonstrukcijos, investicinių projektų įgyvendinimo sąlygas, bus rengiami kompleksinio teritorijų planavimo dokumentai, žemėvaldos projektai. Šio uždavinio priemonėmis bus įgyvendinama savarankiška savivaldybės funkcija – teritorijų planavimas, Savivaldybės bendrojo plano ar savivaldybės dalių bendrųjų planų ir detaliųjų planų sprendinių įgyvendinimas Taip pat bus siekiama gerinti daugiabučių namų kiemų infrastruktūrą, atnaujinti esamas ir plėtoti naujas miesto parkų, viešųjų erdvių, poilsio ir rekreacijos zonas, atnaujinti ir plėtoti bendruomeninę ir viešąją infrastruktūrą.</t>
    </r>
  </si>
  <si>
    <r>
      <t xml:space="preserve">    </t>
    </r>
    <r>
      <rPr>
        <b/>
        <i/>
        <u/>
        <sz val="12"/>
        <color theme="1"/>
        <rFont val="Times New Roman"/>
        <family val="1"/>
        <charset val="186"/>
      </rPr>
      <t>31.2.2.01. Nuoseklus ir strategiškas urbanistinis planavimas ir nenaudojamų teritorijų vystymas</t>
    </r>
  </si>
  <si>
    <r>
      <t xml:space="preserve">    </t>
    </r>
    <r>
      <rPr>
        <sz val="12"/>
        <color theme="1"/>
        <rFont val="Times New Roman"/>
        <family val="1"/>
        <charset val="186"/>
      </rPr>
      <t>Siekiama kompleksiškai planuoti miesto teritorijas, sudarant geras sąlygas subalansuotai infrastruktūros, verslo, rekreacijos, gyvenamosios aplinkos plėtrai. Savivaldybė rengia teritorijų planavimo dokumentus, atitinkančius savivaldybės ir visuomenės poreikius, skatinančius investicijas į Alytaus miestą. Bendrojo plano stebėsena leis planuoti miesto vystymosi kryptis. Specialiųjų ir detaliųjų planų parengimas ir jų įgyvendinimas užtikrins darnų ir stabilų savivaldybės vystymą. Teritorijas planuojantys ir įgyvendinantys dokumentai bus rengiami, siekiant savarankiškai veikti naudojamuose žemės sklypuose.</t>
    </r>
  </si>
  <si>
    <r>
      <t xml:space="preserve">    </t>
    </r>
    <r>
      <rPr>
        <b/>
        <i/>
        <u/>
        <sz val="12"/>
        <color theme="1"/>
        <rFont val="Times New Roman"/>
        <family val="1"/>
        <charset val="186"/>
      </rPr>
      <t>31.2.2.02. Miesto urbanistinės ir architektūrinės kokybės gerinimas</t>
    </r>
  </si>
  <si>
    <r>
      <t xml:space="preserve">    </t>
    </r>
    <r>
      <rPr>
        <sz val="12"/>
        <color theme="1"/>
        <rFont val="Times New Roman"/>
        <family val="1"/>
        <charset val="186"/>
      </rPr>
      <t>Šios priemonės įgyvendinimas užtikrintų visų architektūrinių ir urbanistinių sprendinių įgyvendinimo galimybes, taip pat Architektūros įstatyme numatytų architektūros plėtros krypčių įgyvendinimą. Siekiama pagerinti Alytaus miesto teigiamo architektūrinio ir vizualinio įvaizdžio kokybę, išorinės vaizdinės reklamos apskaitą ir kontrolę, įgyvendinant Alytaus miesto bendrąjį planą. Tai pat vykdomos kitos pozityvaus miesto įvaizdžio formavimo akcijos ir įvairūs meniniai projektai, naujos meninės kokybės, individualios raiškos ir savito miesto stiliaus gatvės dizaino bei dekoro objektų projektinės studijos. Rengiami infrastruktūros gerinimo ir plėtros dokumentai.</t>
    </r>
  </si>
  <si>
    <r>
      <t xml:space="preserve">    </t>
    </r>
    <r>
      <rPr>
        <b/>
        <i/>
        <u/>
        <sz val="12"/>
        <color theme="1"/>
        <rFont val="Times New Roman"/>
        <family val="1"/>
        <charset val="186"/>
      </rPr>
      <t>31.2.2.04. Švietimo įstaigų ugdymo aplinkos modernizavimas, priežiūra ir plėtra</t>
    </r>
  </si>
  <si>
    <r>
      <t xml:space="preserve">    </t>
    </r>
    <r>
      <rPr>
        <sz val="12"/>
        <color theme="1"/>
        <rFont val="Times New Roman"/>
        <family val="1"/>
        <charset val="186"/>
      </rPr>
      <t>Lėšos planuojamos smulkiems švietimo įstaigų remontams ir avariniams gedimams šalinti (vandentiekio, nuotekų, elektros ir kitų inžinerinių sistemų ar konstrukcijų) ir ES projektų papildomoms išlaidoms.</t>
    </r>
  </si>
  <si>
    <r>
      <t xml:space="preserve">    </t>
    </r>
    <r>
      <rPr>
        <b/>
        <i/>
        <u/>
        <sz val="12"/>
        <color theme="1"/>
        <rFont val="Times New Roman"/>
        <family val="1"/>
        <charset val="186"/>
      </rPr>
      <t>31.2.2.09. Viešųjų pastatų ir statinių modernizavimas</t>
    </r>
  </si>
  <si>
    <r>
      <t xml:space="preserve">    </t>
    </r>
    <r>
      <rPr>
        <sz val="12"/>
        <color theme="1"/>
        <rFont val="Times New Roman"/>
        <family val="1"/>
        <charset val="186"/>
      </rPr>
      <t>Alytaus kultūros centro didžiosios salės scenos konstrukcijų įrenginiai nekeisti nuo pastato pastatymo (1980 m.), jie buvo tik kosmetiškai remontuojami. Siekiama atnaujinti salės kėlimo mechanizmų sistemos įrenginius funkcionaliais ir saugiais su visais reikiamais komponentais.</t>
    </r>
  </si>
  <si>
    <r>
      <t xml:space="preserve">    </t>
    </r>
    <r>
      <rPr>
        <b/>
        <i/>
        <u/>
        <sz val="12"/>
        <color theme="1"/>
        <rFont val="Times New Roman"/>
        <family val="1"/>
        <charset val="186"/>
      </rPr>
      <t>31.2.2.14. Alytaus miesto paviršinių nuotekų tinklų ir sistemų vystymas (UAB „Dzūkijos vandenys“)</t>
    </r>
  </si>
  <si>
    <r>
      <t xml:space="preserve">    </t>
    </r>
    <r>
      <rPr>
        <sz val="12"/>
        <color theme="1"/>
        <rFont val="Times New Roman"/>
        <family val="1"/>
        <charset val="186"/>
      </rPr>
      <t>Esama Alytaus miesto paviršinių (lietaus) nuotekų tinklų būklė neleidžia užtikrinti geriausių jų tvarkymo sąlygų. Didžioji dalis eksploatuojamų vamzdynų yra nusidėvėję, pažeisti korozijos, jų sandūros nesandarios, jų vietose įaugusios medžių šaknys, didelė vamzdynų dalis įlūžusi, įtrūkusi. Vamzdynams neatlaikant apkrovų įvyksta avarijos, jos sukelia kelių eismo trikdžius, lemia finansinius nuostolius, į aplinką patenka užterštos nuotekos. Įvertinus esamą situaciją ir kylančias problemas suformuluotas  tikslas – sumažinti užtvindymo paviršinėmis nuotekomis riziką ir jos neigiamą poveikį Alytaus miesto aplinkai ir ekonomikai. Sprendžiant problemą numatoma parengti Sanatorijos g. paviršinių nuotekų valymo įrenginio statybos techninį projektą. Įgyvendinus numatytą priemonę bus sumažinti tvindymai liūčių metu, sumažinta tarša, išleidžiama su paviršinėmis (lietaus) nuotekomis.</t>
    </r>
  </si>
  <si>
    <r>
      <t xml:space="preserve">    </t>
    </r>
    <r>
      <rPr>
        <b/>
        <i/>
        <u/>
        <sz val="12"/>
        <color theme="1"/>
        <rFont val="Times New Roman"/>
        <family val="1"/>
        <charset val="186"/>
      </rPr>
      <t>31.2.2.15. Alytaus miesto centralizuotos nuotekų infrastruktūros plėtra (UAB „Dzūkijos vandenys“)</t>
    </r>
  </si>
  <si>
    <r>
      <t xml:space="preserve">    </t>
    </r>
    <r>
      <rPr>
        <sz val="12"/>
        <color theme="1"/>
        <rFont val="Times New Roman"/>
        <family val="1"/>
        <charset val="186"/>
      </rPr>
      <t>Investicijomis į vandentiekio ir nuotekų tinklų plėtrą įmonė siekia didinti centralizuoto vandens tiekimo ir nuotekų tvarkymo paslaugų prieinamumą (visuotinumą), užtikrinti gyventojams kokybišką geriamojo vandens tiekimą ir nuotekų tvarkymą. Numatytos priemonės padės įgyvendinanti ES direktyvų reikalavimus nuotekų išvalymui, sumažinti dirvožemio ir gruntinio vandens taršą bei požeminio vandens išteklių taršos riziką projekto teritorijoje, išplečiant vandentvarkos paslaugas gaunančių gyventojų skaičių, ir pagerinti projektų teritorijoje teikiamų vandentvarkos paslaugų kokybę.</t>
    </r>
  </si>
  <si>
    <r>
      <t xml:space="preserve">     </t>
    </r>
    <r>
      <rPr>
        <b/>
        <i/>
        <u/>
        <sz val="12"/>
        <color theme="1"/>
        <rFont val="Times New Roman"/>
        <family val="1"/>
        <charset val="186"/>
      </rPr>
      <t>31.2.2.16. Alytaus miesto vandentiekio ir nuotekų tinklų rekonstrukcija (UAB „Dzūkijos vandenys“)</t>
    </r>
  </si>
  <si>
    <r>
      <t xml:space="preserve">      </t>
    </r>
    <r>
      <rPr>
        <sz val="12"/>
        <color theme="1"/>
        <rFont val="Times New Roman"/>
        <family val="1"/>
        <charset val="186"/>
      </rPr>
      <t>Eksploatuojami vandentiekio tinklai susideda iš DN 25÷800 mm skersmens magistralinių, skirstomųjų ir įvadinių vandentiekio tinklų. Didžiąją vamzdynų dalį sudaro ketiniai ir plieniniai, antikorozine danga nepadengti vamzdžiai. Šie vamzdynai pakloti prieš 30–60 metų. Vėliau pakloti PE ir kalaus ketaus vamzdžiai sudaro apie 31 % visų vamzdynų. Todėl tiekimo sistema nėra pakankamai patikima, vyksta avarijos ir vartotojai patiria vandens tiekimo pertrūkius. Senų vamzdynų sienelės apaugusios geležimi, juose susidaro nuosėdos ir tai įtakoja geriamojo vandens kokybę. Kryptingai vykdant tinklų rekonstrukcijos ir remonto darbus, avaringumas juose mažėja.</t>
    </r>
  </si>
  <si>
    <r>
      <t xml:space="preserve">    </t>
    </r>
    <r>
      <rPr>
        <b/>
        <i/>
        <u/>
        <sz val="12"/>
        <color theme="1"/>
        <rFont val="Times New Roman"/>
        <family val="1"/>
        <charset val="186"/>
      </rPr>
      <t>31.2.2.18. Alytaus miesto savivaldybei nuosavybės teise priklausančių patalpų administravimas, priežiūra ir remontas (UAB „Alytaus butų ūkis“)</t>
    </r>
  </si>
  <si>
    <r>
      <t xml:space="preserve">    </t>
    </r>
    <r>
      <rPr>
        <sz val="12"/>
        <color theme="1"/>
        <rFont val="Times New Roman"/>
        <family val="1"/>
        <charset val="186"/>
      </rPr>
      <t>UAB „Alytaus butų ūkis“ teikia administravimo, techninės priežiūros, šildymo ir karšto vandens sistemų priežiūros paslaugas, racionaliai naudoja bendrovės turtą bei kitus išteklius, atlieka statybos ir remonto darbus, administruoja pastatų renovaciją.</t>
    </r>
  </si>
  <si>
    <r>
      <t xml:space="preserve">    </t>
    </r>
    <r>
      <rPr>
        <b/>
        <i/>
        <u/>
        <sz val="12"/>
        <color theme="1"/>
        <rFont val="Times New Roman"/>
        <family val="1"/>
        <charset val="186"/>
      </rPr>
      <t>31.2.2.19. Alytaus miesto centrinės dalies viešosios infrastruktūros funkcionalumo didinimas</t>
    </r>
  </si>
  <si>
    <r>
      <t xml:space="preserve">    </t>
    </r>
    <r>
      <rPr>
        <sz val="12"/>
        <color theme="1"/>
        <rFont val="Times New Roman"/>
        <family val="1"/>
        <charset val="186"/>
      </rPr>
      <t>Projekto uždaviniai:                                                                                                                  1. Rotušės aikštės rekonstrukcija (fontano rekonstravimas, teatro ir savivaldybės pastatų prieigų pritaikymas universalaus dizaino principu, poilsio vietų ir mažosios architektūros įrengimas, dangos pertvarkymas diegiant žalinimo elementus).</t>
    </r>
  </si>
  <si>
    <r>
      <t xml:space="preserve">      </t>
    </r>
    <r>
      <rPr>
        <b/>
        <i/>
        <u/>
        <sz val="12"/>
        <color theme="1"/>
        <rFont val="Times New Roman"/>
        <family val="1"/>
        <charset val="186"/>
      </rPr>
      <t>31.2.2.20. Alytaus miesto socialinio būsto ir apsaugoto būsto plėtra</t>
    </r>
  </si>
  <si>
    <r>
      <t xml:space="preserve">      </t>
    </r>
    <r>
      <rPr>
        <sz val="12"/>
        <color theme="1"/>
        <rFont val="Times New Roman"/>
        <family val="1"/>
        <charset val="186"/>
      </rPr>
      <t>Alytaus miesto socialinio būsto projektu siekiama:</t>
    </r>
  </si>
  <si>
    <r>
      <t xml:space="preserve">    </t>
    </r>
    <r>
      <rPr>
        <b/>
        <i/>
        <u/>
        <sz val="12"/>
        <color theme="1"/>
        <rFont val="Times New Roman"/>
        <family val="1"/>
        <charset val="186"/>
      </rPr>
      <t>31.2.2.21. Alytaus miesto bendrojo ugdymo mokyklų paslaugų prieinamumo didinimas</t>
    </r>
  </si>
  <si>
    <r>
      <t xml:space="preserve">    </t>
    </r>
    <r>
      <rPr>
        <sz val="12"/>
        <color theme="1"/>
        <rFont val="Times New Roman"/>
        <family val="1"/>
        <charset val="186"/>
      </rPr>
      <t>Projekto uždaviniai – Alytaus miesto bendrojo lavinimo mokyklų (Dainavos, Šaltinių, „Volungės“, Panemunės, Likiškėlių ir Vidzgirio progimnazijų) pastatų vidaus patalpų funkcionalumo didinimas, universalaus dizaino principu įrengiant ir modernizuojant  trūkstamas ugdymo ir poilsio erdves, sporto ir aktų sales, įrengiant trūkstamus mokymo kabinetus, modernizuojant vidaus inžinerines sistemas.</t>
    </r>
  </si>
  <si>
    <r>
      <t xml:space="preserve">    </t>
    </r>
    <r>
      <rPr>
        <b/>
        <i/>
        <u/>
        <sz val="12"/>
        <color theme="1"/>
        <rFont val="Times New Roman"/>
        <family val="1"/>
        <charset val="186"/>
      </rPr>
      <t>31.2.2.22. VšĮ Alytaus sporto ir rekreacijos centro teikiamų paslaugų plėtra</t>
    </r>
  </si>
  <si>
    <r>
      <t xml:space="preserve">    </t>
    </r>
    <r>
      <rPr>
        <sz val="12"/>
        <color theme="1"/>
        <rFont val="Times New Roman"/>
        <family val="1"/>
        <charset val="186"/>
      </rPr>
      <t>Projekte numatyta VšĮ Alytaus sporto ir rekreacijos centro (toliau – ASRC) patalpas pritaikyti universalaus dizaino principu didinant teikiamų paslaugų įvairovę:</t>
    </r>
  </si>
  <si>
    <r>
      <t xml:space="preserve">    </t>
    </r>
    <r>
      <rPr>
        <b/>
        <i/>
        <u/>
        <sz val="12"/>
        <color theme="1"/>
        <rFont val="Times New Roman"/>
        <family val="1"/>
        <charset val="186"/>
      </rPr>
      <t>31.2.2.23. Alytaus Jaunimo parko ir aplinkinės teritorijos atgaivinimas</t>
    </r>
  </si>
  <si>
    <r>
      <t xml:space="preserve">    </t>
    </r>
    <r>
      <rPr>
        <sz val="12"/>
        <color theme="1"/>
        <rFont val="Times New Roman"/>
        <family val="1"/>
        <charset val="186"/>
      </rPr>
      <t>Projekto uždavinys – Jaunimo parko takų, apšvietimo, mažosios architektūros elementų, 4 automobilių aikštelių (dangų su pagrindais, lietaus nuotekų tinklų, apšvietimo) įrengimas, pėsčiųjų tilto ir jo prieigų rekonstrukcija, kitos rekreacinės infrastruktūros sukūrimas.</t>
    </r>
  </si>
  <si>
    <r>
      <t xml:space="preserve">    </t>
    </r>
    <r>
      <rPr>
        <b/>
        <i/>
        <u/>
        <sz val="12"/>
        <color theme="1"/>
        <rFont val="Times New Roman"/>
        <family val="1"/>
        <charset val="186"/>
      </rPr>
      <t>31.2.2.24. Ikimokyklinio ugdymo sąlygų gerinimas ir prieinamumo didinimas</t>
    </r>
  </si>
  <si>
    <r>
      <t xml:space="preserve">    </t>
    </r>
    <r>
      <rPr>
        <sz val="12"/>
        <color theme="1"/>
        <rFont val="Times New Roman"/>
        <family val="1"/>
        <charset val="186"/>
      </rPr>
      <t>Projekto uždavinys – Alytaus ikimokyklinio ugdymo įstaigų  (lopšelių-darželių „Boružėlė“, „Du gaideliai“, „Girinukas“, „Linelis“, „Nykštukas“, „Obelėlė“, „Pasaka“, „Pušynėlis“, „Putinėlis“, „Šaltinėlis“, „Saulutė“, „Vyturėlis“ ir „Volungėlė“, „Drevinuko“ mokyklos-darželio ir „Vilties" mokyklos-darželio) modernizavimas, įrengiant trūkstamą infrastruktūrą ir papildomas ugdymo vietas:</t>
    </r>
  </si>
  <si>
    <r>
      <t xml:space="preserve">    </t>
    </r>
    <r>
      <rPr>
        <b/>
        <i/>
        <u/>
        <sz val="12"/>
        <color theme="1"/>
        <rFont val="Times New Roman"/>
        <family val="1"/>
        <charset val="186"/>
      </rPr>
      <t>31.2.2.25. Įgyvendinti savivaldybės infrastruktūros plėtros rėmimo programą prioritetinėje teritorijoje</t>
    </r>
  </si>
  <si>
    <r>
      <t xml:space="preserve">       </t>
    </r>
    <r>
      <rPr>
        <b/>
        <i/>
        <u/>
        <sz val="12"/>
        <color theme="1"/>
        <rFont val="Times New Roman"/>
        <family val="1"/>
        <charset val="186"/>
      </rPr>
      <t>31.2.2.27. Nemuno pakrantės teritorijos funkcionalumo didinimas</t>
    </r>
  </si>
  <si>
    <r>
      <t xml:space="preserve">    </t>
    </r>
    <r>
      <rPr>
        <sz val="12"/>
        <color theme="1"/>
        <rFont val="Times New Roman"/>
        <family val="1"/>
        <charset val="186"/>
      </rPr>
      <t>Projekte numatyta įrengti ir modernizuoti Nemuno pakrantės teritorijos infrastruktūrą:</t>
    </r>
  </si>
  <si>
    <r>
      <t xml:space="preserve">    </t>
    </r>
    <r>
      <rPr>
        <b/>
        <i/>
        <u/>
        <sz val="12"/>
        <color theme="1"/>
        <rFont val="Times New Roman"/>
        <family val="1"/>
        <charset val="186"/>
      </rPr>
      <t>31.2.2.28. Alytaus miesto savivaldybės sveikatos centro infrastruktūros modernizavimas</t>
    </r>
  </si>
  <si>
    <r>
      <t xml:space="preserve">    </t>
    </r>
    <r>
      <rPr>
        <sz val="12"/>
        <color theme="1"/>
        <rFont val="Times New Roman"/>
        <family val="1"/>
        <charset val="186"/>
      </rPr>
      <t>Projekte numatyta modernizuoti Alytaus miesto savivaldybės sveikatos centrą: bus atliekami remonto/rekonstrukcijos/ statybos darbai, įsigyta įranga ir baldai  skirti pirminio ir antrinio lygio asmens sveikatos priežiūrai.</t>
    </r>
  </si>
  <si>
    <r>
      <t xml:space="preserve">    </t>
    </r>
    <r>
      <rPr>
        <b/>
        <i/>
        <u/>
        <sz val="12"/>
        <color theme="1"/>
        <rFont val="Times New Roman"/>
        <family val="1"/>
        <charset val="186"/>
      </rPr>
      <t>31.2.2.29. Ilgalaikės priežiūros paslaugų plėtra Alytaus mieste</t>
    </r>
  </si>
  <si>
    <r>
      <t xml:space="preserve">    </t>
    </r>
    <r>
      <rPr>
        <sz val="12"/>
        <color theme="1"/>
        <rFont val="Times New Roman"/>
        <family val="1"/>
        <charset val="186"/>
      </rPr>
      <t>Įgyvendinant projektą numatyta remontuoti/rekonstruoti VšĮ Alytaus medicininės reabilitacijos ir sporto centro vidaus patalpas – jas pritaikyti paliatyviosios pagalbos dienos stacionaro paslaugai teikti, įsigyti baldus, įrangą, transporto priemonę.</t>
    </r>
  </si>
  <si>
    <t xml:space="preserve">(T) – tętinis uždavinys, (P) – pažangos uždavinys </t>
  </si>
  <si>
    <t xml:space="preserve">(TP) – tętinė priemonė </t>
  </si>
  <si>
    <t xml:space="preserve">(PP) – pažangos priemonė priemonė </t>
  </si>
  <si>
    <t xml:space="preserve">(RPP) – regioninė pažangos priemonė </t>
  </si>
  <si>
    <t>R-31.1.2.16.-2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</si>
</sst>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 x14ac:knownFonts="1">
    <font>
      <sz val="11"/>
      <color rgb="FF000000"/>
      <name val="Calibri"/>
      <family val="2"/>
    </font>
    <font>
      <sz val="10"/>
      <color rgb="FF000000"/>
      <name val="Times New Roman"/>
      <family val="1"/>
      <charset val="186"/>
    </font>
    <font>
      <b/>
      <sz val="10"/>
      <color rgb="FF000000"/>
      <name val="Times New Roman"/>
      <family val="1"/>
      <charset val="186"/>
    </font>
    <font>
      <sz val="10"/>
      <color theme="1"/>
      <name val="Times New Roman"/>
      <family val="1"/>
      <charset val="186"/>
    </font>
    <font>
      <b/>
      <sz val="10"/>
      <color theme="1"/>
      <name val="Times New Roman"/>
      <family val="1"/>
      <charset val="186"/>
    </font>
    <font>
      <sz val="10"/>
      <color rgb="FF000000"/>
      <name val="Calibri"/>
      <family val="2"/>
      <charset val="186"/>
    </font>
    <font>
      <u/>
      <sz val="11"/>
      <color theme="10"/>
      <name val="Calibri"/>
      <family val="2"/>
    </font>
    <font>
      <sz val="10"/>
      <name val="Arial"/>
      <family val="2"/>
      <charset val="186"/>
    </font>
    <font>
      <sz val="11"/>
      <color theme="1"/>
      <name val="Times New Roman"/>
      <family val="1"/>
      <charset val="186"/>
    </font>
    <font>
      <b/>
      <sz val="11"/>
      <color theme="1"/>
      <name val="Times New Roman"/>
      <family val="1"/>
      <charset val="186"/>
    </font>
    <font>
      <vertAlign val="subscript"/>
      <sz val="11"/>
      <color theme="1"/>
      <name val="Times New Roman"/>
      <family val="1"/>
      <charset val="186"/>
    </font>
    <font>
      <b/>
      <sz val="12"/>
      <color theme="1"/>
      <name val="Times New Roman"/>
      <family val="1"/>
      <charset val="186"/>
    </font>
    <font>
      <sz val="12"/>
      <color theme="1"/>
      <name val="Times New Roman"/>
      <family val="1"/>
      <charset val="186"/>
    </font>
    <font>
      <u/>
      <sz val="11"/>
      <color theme="1"/>
      <name val="Times New Roman"/>
      <family val="1"/>
      <charset val="186"/>
    </font>
    <font>
      <b/>
      <u/>
      <sz val="12"/>
      <color theme="1"/>
      <name val="Times New Roman"/>
      <family val="1"/>
      <charset val="186"/>
    </font>
    <font>
      <b/>
      <i/>
      <sz val="12"/>
      <color theme="1"/>
      <name val="Times New Roman"/>
      <family val="1"/>
      <charset val="186"/>
    </font>
    <font>
      <b/>
      <i/>
      <u/>
      <sz val="12"/>
      <color theme="1"/>
      <name val="Times New Roman"/>
      <family val="1"/>
      <charset val="186"/>
    </font>
    <font>
      <i/>
      <sz val="12"/>
      <color theme="1"/>
      <name val="Times New Roman"/>
      <family val="1"/>
      <charset val="186"/>
    </font>
    <font>
      <b/>
      <i/>
      <sz val="10"/>
      <color theme="1"/>
      <name val="Times New Roman"/>
      <family val="1"/>
      <charset val="186"/>
    </font>
    <font>
      <sz val="9"/>
      <color rgb="FF000000"/>
      <name val="Times New Roman"/>
      <family val="1"/>
      <charset val="186"/>
    </font>
  </fonts>
  <fills count="9">
    <fill>
      <patternFill patternType="none"/>
    </fill>
    <fill>
      <patternFill patternType="gray125"/>
    </fill>
    <fill>
      <patternFill patternType="solid">
        <fgColor rgb="FFCEF7DB"/>
        <bgColor rgb="FFCEF7DB"/>
      </patternFill>
    </fill>
    <fill>
      <patternFill patternType="solid">
        <fgColor theme="4" tint="0.79998168889431442"/>
        <bgColor indexed="64"/>
      </patternFill>
    </fill>
    <fill>
      <patternFill patternType="solid">
        <fgColor theme="0"/>
        <bgColor rgb="FFCFC7F5"/>
      </patternFill>
    </fill>
    <fill>
      <patternFill patternType="solid">
        <fgColor theme="0"/>
        <bgColor indexed="64"/>
      </patternFill>
    </fill>
    <fill>
      <patternFill patternType="solid">
        <fgColor rgb="FFFFFF99"/>
        <bgColor rgb="FFF8EC44"/>
      </patternFill>
    </fill>
    <fill>
      <patternFill patternType="solid">
        <fgColor theme="3" tint="0.79998168889431442"/>
        <bgColor rgb="FFEBEBEB"/>
      </patternFill>
    </fill>
    <fill>
      <patternFill patternType="solid">
        <fgColor theme="0"/>
        <bgColor indexed="0"/>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right/>
      <top/>
      <bottom style="medium">
        <color rgb="FF000000"/>
      </bottom>
      <diagonal/>
    </border>
    <border>
      <left style="thin">
        <color indexed="64"/>
      </left>
      <right style="thin">
        <color indexed="64"/>
      </right>
      <top style="medium">
        <color indexed="64"/>
      </top>
      <bottom style="thin">
        <color indexed="64"/>
      </bottom>
      <diagonal/>
    </border>
    <border>
      <left style="medium">
        <color rgb="FF000000"/>
      </left>
      <right style="thin">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3">
    <xf numFmtId="0" fontId="0" fillId="0" borderId="0" applyBorder="0"/>
    <xf numFmtId="0" fontId="6" fillId="0" borderId="0" applyNumberFormat="0" applyFill="0" applyBorder="0" applyAlignment="0" applyProtection="0"/>
    <xf numFmtId="0" fontId="7" fillId="0" borderId="0"/>
  </cellStyleXfs>
  <cellXfs count="142">
    <xf numFmtId="0" fontId="0" fillId="0" borderId="0" xfId="0"/>
    <xf numFmtId="0" fontId="1" fillId="0" borderId="4" xfId="0" applyFont="1" applyBorder="1" applyAlignment="1" applyProtection="1">
      <alignment vertical="top" wrapText="1" readingOrder="1"/>
      <protection locked="0"/>
    </xf>
    <xf numFmtId="0" fontId="1" fillId="0" borderId="1" xfId="0" applyFont="1" applyBorder="1" applyAlignment="1" applyProtection="1">
      <alignment vertical="top" wrapText="1" readingOrder="1"/>
      <protection locked="0"/>
    </xf>
    <xf numFmtId="0" fontId="1" fillId="0" borderId="1" xfId="0" applyFont="1" applyBorder="1" applyAlignment="1" applyProtection="1">
      <alignment horizontal="left" vertical="top" wrapText="1" readingOrder="1"/>
      <protection locked="0"/>
    </xf>
    <xf numFmtId="164" fontId="1" fillId="0" borderId="1" xfId="0" applyNumberFormat="1" applyFont="1" applyBorder="1" applyAlignment="1" applyProtection="1">
      <alignment horizontal="right" vertical="top" wrapText="1" readingOrder="1"/>
      <protection locked="0"/>
    </xf>
    <xf numFmtId="0" fontId="1" fillId="0" borderId="0" xfId="0" applyFont="1" applyAlignment="1">
      <alignment wrapText="1"/>
    </xf>
    <xf numFmtId="0" fontId="1" fillId="2" borderId="2" xfId="0" applyFont="1" applyFill="1" applyBorder="1" applyAlignment="1" applyProtection="1">
      <alignment vertical="top" wrapText="1" readingOrder="1"/>
      <protection locked="0"/>
    </xf>
    <xf numFmtId="0" fontId="1" fillId="2" borderId="3" xfId="0" applyFont="1" applyFill="1" applyBorder="1" applyAlignment="1" applyProtection="1">
      <alignment vertical="top" wrapText="1" readingOrder="1"/>
      <protection locked="0"/>
    </xf>
    <xf numFmtId="0" fontId="1" fillId="2" borderId="3" xfId="0" applyFont="1" applyFill="1" applyBorder="1" applyAlignment="1" applyProtection="1">
      <alignment horizontal="left" vertical="top" wrapText="1" readingOrder="1"/>
      <protection locked="0"/>
    </xf>
    <xf numFmtId="164" fontId="1" fillId="2" borderId="3" xfId="0" applyNumberFormat="1" applyFont="1" applyFill="1" applyBorder="1" applyAlignment="1">
      <alignment horizontal="right" vertical="top" wrapText="1" readingOrder="1"/>
    </xf>
    <xf numFmtId="0" fontId="1" fillId="0" borderId="2" xfId="0" applyFont="1" applyBorder="1" applyAlignment="1" applyProtection="1">
      <alignment vertical="top" wrapText="1" readingOrder="1"/>
      <protection locked="0"/>
    </xf>
    <xf numFmtId="0" fontId="1" fillId="0" borderId="3" xfId="0" applyFont="1" applyBorder="1" applyAlignment="1" applyProtection="1">
      <alignment vertical="top" wrapText="1" readingOrder="1"/>
      <protection locked="0"/>
    </xf>
    <xf numFmtId="0" fontId="1" fillId="0" borderId="3" xfId="0" applyFont="1" applyBorder="1" applyAlignment="1" applyProtection="1">
      <alignment horizontal="left" vertical="top" wrapText="1" readingOrder="1"/>
      <protection locked="0"/>
    </xf>
    <xf numFmtId="164" fontId="1" fillId="0" borderId="3" xfId="0" applyNumberFormat="1" applyFont="1" applyBorder="1" applyAlignment="1">
      <alignment horizontal="right" vertical="top" wrapText="1" readingOrder="1"/>
    </xf>
    <xf numFmtId="164" fontId="1" fillId="0" borderId="3" xfId="0" applyNumberFormat="1" applyFont="1" applyBorder="1" applyAlignment="1" applyProtection="1">
      <alignment horizontal="right" vertical="top" wrapText="1" readingOrder="1"/>
      <protection locked="0"/>
    </xf>
    <xf numFmtId="0" fontId="3" fillId="0" borderId="0" xfId="0" applyFont="1" applyAlignment="1">
      <alignment wrapText="1"/>
    </xf>
    <xf numFmtId="0" fontId="1" fillId="4" borderId="2" xfId="0" applyFont="1" applyFill="1" applyBorder="1" applyAlignment="1" applyProtection="1">
      <alignment vertical="top" wrapText="1" readingOrder="1"/>
      <protection locked="0"/>
    </xf>
    <xf numFmtId="0" fontId="1" fillId="4" borderId="3" xfId="0" applyFont="1" applyFill="1" applyBorder="1" applyAlignment="1" applyProtection="1">
      <alignment vertical="top" wrapText="1" readingOrder="1"/>
      <protection locked="0"/>
    </xf>
    <xf numFmtId="0" fontId="1" fillId="4" borderId="3" xfId="0" applyFont="1" applyFill="1" applyBorder="1" applyAlignment="1" applyProtection="1">
      <alignment horizontal="left" vertical="top" wrapText="1" readingOrder="1"/>
      <protection locked="0"/>
    </xf>
    <xf numFmtId="164" fontId="1" fillId="4" borderId="3" xfId="0" applyNumberFormat="1" applyFont="1" applyFill="1" applyBorder="1" applyAlignment="1">
      <alignment horizontal="right" vertical="top" wrapText="1" readingOrder="1"/>
    </xf>
    <xf numFmtId="0" fontId="1" fillId="5" borderId="0" xfId="0" applyFont="1" applyFill="1" applyAlignment="1">
      <alignment wrapText="1"/>
    </xf>
    <xf numFmtId="0" fontId="2" fillId="6" borderId="2" xfId="0" applyFont="1" applyFill="1" applyBorder="1" applyAlignment="1" applyProtection="1">
      <alignment vertical="top" wrapText="1" readingOrder="1"/>
      <protection locked="0"/>
    </xf>
    <xf numFmtId="0" fontId="2" fillId="6" borderId="3" xfId="0" applyFont="1" applyFill="1" applyBorder="1" applyAlignment="1" applyProtection="1">
      <alignment vertical="top" wrapText="1" readingOrder="1"/>
      <protection locked="0"/>
    </xf>
    <xf numFmtId="0" fontId="2" fillId="6" borderId="3" xfId="0" applyFont="1" applyFill="1" applyBorder="1" applyAlignment="1" applyProtection="1">
      <alignment horizontal="left" vertical="top" wrapText="1" readingOrder="1"/>
      <protection locked="0"/>
    </xf>
    <xf numFmtId="164" fontId="2" fillId="6" borderId="3" xfId="0" applyNumberFormat="1" applyFont="1" applyFill="1" applyBorder="1" applyAlignment="1">
      <alignment horizontal="right" vertical="top" wrapText="1" readingOrder="1"/>
    </xf>
    <xf numFmtId="0" fontId="1" fillId="0" borderId="13" xfId="0" applyFont="1" applyBorder="1" applyAlignment="1" applyProtection="1">
      <alignment vertical="top" wrapText="1" readingOrder="1"/>
      <protection locked="0"/>
    </xf>
    <xf numFmtId="0" fontId="1" fillId="0" borderId="7" xfId="0" applyFont="1" applyBorder="1" applyAlignment="1" applyProtection="1">
      <alignment vertical="top" wrapText="1" readingOrder="1"/>
      <protection locked="0"/>
    </xf>
    <xf numFmtId="0" fontId="1" fillId="0" borderId="7" xfId="0" applyFont="1" applyBorder="1" applyAlignment="1" applyProtection="1">
      <alignment horizontal="left" vertical="top" wrapText="1" readingOrder="1"/>
      <protection locked="0"/>
    </xf>
    <xf numFmtId="164" fontId="1" fillId="0" borderId="7" xfId="0" applyNumberFormat="1" applyFont="1" applyBorder="1" applyAlignment="1" applyProtection="1">
      <alignment horizontal="right" vertical="top" wrapText="1" readingOrder="1"/>
      <protection locked="0"/>
    </xf>
    <xf numFmtId="0" fontId="1" fillId="0" borderId="10" xfId="0" applyFont="1" applyBorder="1" applyAlignment="1">
      <alignment wrapText="1"/>
    </xf>
    <xf numFmtId="0" fontId="1" fillId="0" borderId="10" xfId="0" applyFont="1" applyBorder="1" applyAlignment="1" applyProtection="1">
      <alignment vertical="top" wrapText="1" readingOrder="1"/>
      <protection locked="0"/>
    </xf>
    <xf numFmtId="164" fontId="1" fillId="0" borderId="10" xfId="0" applyNumberFormat="1" applyFont="1" applyBorder="1" applyAlignment="1" applyProtection="1">
      <alignment horizontal="right" vertical="top" wrapText="1" readingOrder="1"/>
      <protection locked="0"/>
    </xf>
    <xf numFmtId="0" fontId="2" fillId="0" borderId="10" xfId="0" applyFont="1" applyBorder="1" applyAlignment="1" applyProtection="1">
      <alignment vertical="top" wrapText="1" readingOrder="1"/>
      <protection locked="0"/>
    </xf>
    <xf numFmtId="164" fontId="2" fillId="0" borderId="10" xfId="0" applyNumberFormat="1" applyFont="1" applyBorder="1" applyAlignment="1" applyProtection="1">
      <alignment horizontal="right" vertical="top" wrapText="1" readingOrder="1"/>
      <protection locked="0"/>
    </xf>
    <xf numFmtId="0" fontId="2" fillId="3" borderId="12" xfId="0" applyFont="1" applyFill="1" applyBorder="1" applyAlignment="1" applyProtection="1">
      <alignment vertical="top" wrapText="1" readingOrder="1"/>
      <protection locked="0"/>
    </xf>
    <xf numFmtId="164" fontId="2" fillId="3" borderId="12" xfId="0" applyNumberFormat="1" applyFont="1" applyFill="1" applyBorder="1" applyAlignment="1">
      <alignment horizontal="right" vertical="top" wrapText="1" readingOrder="1"/>
    </xf>
    <xf numFmtId="0" fontId="1" fillId="3" borderId="12" xfId="0" applyFont="1" applyFill="1" applyBorder="1" applyAlignment="1" applyProtection="1">
      <alignment vertical="top" wrapText="1" readingOrder="1"/>
      <protection locked="0"/>
    </xf>
    <xf numFmtId="0" fontId="1" fillId="0" borderId="10" xfId="0" applyFont="1" applyBorder="1" applyAlignment="1">
      <alignment horizontal="left" vertical="center" wrapText="1"/>
    </xf>
    <xf numFmtId="164" fontId="1" fillId="0" borderId="10" xfId="0" applyNumberFormat="1" applyFont="1" applyBorder="1" applyAlignment="1">
      <alignment wrapText="1"/>
    </xf>
    <xf numFmtId="0" fontId="2" fillId="7" borderId="10" xfId="0" applyFont="1" applyFill="1" applyBorder="1" applyAlignment="1" applyProtection="1">
      <alignment vertical="top" wrapText="1" readingOrder="1"/>
      <protection locked="0"/>
    </xf>
    <xf numFmtId="0" fontId="2" fillId="7" borderId="10" xfId="0" applyFont="1" applyFill="1" applyBorder="1" applyAlignment="1" applyProtection="1">
      <alignment horizontal="left" vertical="top" wrapText="1" readingOrder="1"/>
      <protection locked="0"/>
    </xf>
    <xf numFmtId="164" fontId="2" fillId="7" borderId="10" xfId="0" applyNumberFormat="1" applyFont="1" applyFill="1" applyBorder="1" applyAlignment="1">
      <alignment horizontal="right" vertical="top" wrapText="1" readingOrder="1"/>
    </xf>
    <xf numFmtId="0" fontId="1" fillId="0" borderId="0" xfId="0" applyFont="1" applyAlignment="1">
      <alignment horizontal="left" wrapText="1"/>
    </xf>
    <xf numFmtId="165" fontId="8" fillId="0" borderId="10" xfId="2" applyNumberFormat="1" applyFont="1" applyBorder="1" applyAlignment="1" applyProtection="1">
      <alignment horizontal="right" vertical="top" wrapText="1" readingOrder="1"/>
      <protection locked="0"/>
    </xf>
    <xf numFmtId="165" fontId="8" fillId="0" borderId="0" xfId="2" applyNumberFormat="1" applyFont="1"/>
    <xf numFmtId="165" fontId="8" fillId="0" borderId="0" xfId="2" applyNumberFormat="1" applyFont="1" applyAlignment="1">
      <alignment horizontal="left" wrapText="1"/>
    </xf>
    <xf numFmtId="165" fontId="9" fillId="8" borderId="10" xfId="2" applyNumberFormat="1" applyFont="1" applyFill="1" applyBorder="1" applyAlignment="1" applyProtection="1">
      <alignment horizontal="center" vertical="center" wrapText="1" readingOrder="1"/>
      <protection locked="0"/>
    </xf>
    <xf numFmtId="165" fontId="8" fillId="8" borderId="10" xfId="2" applyNumberFormat="1" applyFont="1" applyFill="1" applyBorder="1" applyAlignment="1" applyProtection="1">
      <alignment vertical="top" wrapText="1" readingOrder="1"/>
      <protection locked="0"/>
    </xf>
    <xf numFmtId="165" fontId="9" fillId="8" borderId="10" xfId="2" applyNumberFormat="1" applyFont="1" applyFill="1" applyBorder="1" applyAlignment="1" applyProtection="1">
      <alignment horizontal="center" vertical="top" wrapText="1" readingOrder="1"/>
      <protection locked="0"/>
    </xf>
    <xf numFmtId="165" fontId="8" fillId="8" borderId="10" xfId="2" applyNumberFormat="1" applyFont="1" applyFill="1" applyBorder="1" applyAlignment="1" applyProtection="1">
      <alignment horizontal="center" vertical="center" wrapText="1" readingOrder="1"/>
      <protection locked="0"/>
    </xf>
    <xf numFmtId="165" fontId="8" fillId="0" borderId="10" xfId="2" applyNumberFormat="1" applyFont="1" applyBorder="1" applyAlignment="1" applyProtection="1">
      <alignment vertical="top" wrapText="1" readingOrder="1"/>
      <protection locked="0"/>
    </xf>
    <xf numFmtId="165" fontId="9" fillId="0" borderId="10" xfId="2" applyNumberFormat="1" applyFont="1" applyBorder="1" applyAlignment="1" applyProtection="1">
      <alignment vertical="top" wrapText="1" readingOrder="1"/>
      <protection locked="0"/>
    </xf>
    <xf numFmtId="165" fontId="9" fillId="0" borderId="10" xfId="2" applyNumberFormat="1" applyFont="1" applyBorder="1" applyAlignment="1" applyProtection="1">
      <alignment horizontal="right" vertical="top" wrapText="1" readingOrder="1"/>
      <protection locked="0"/>
    </xf>
    <xf numFmtId="165" fontId="9" fillId="0" borderId="0" xfId="2" applyNumberFormat="1" applyFont="1"/>
    <xf numFmtId="0" fontId="8" fillId="0" borderId="0" xfId="0" applyFont="1" applyAlignment="1">
      <alignment wrapText="1"/>
    </xf>
    <xf numFmtId="0" fontId="19" fillId="0" borderId="0" xfId="0" applyFont="1" applyAlignment="1">
      <alignment wrapText="1"/>
    </xf>
    <xf numFmtId="0" fontId="12" fillId="0" borderId="17" xfId="0" applyFont="1" applyBorder="1" applyAlignment="1">
      <alignment horizontal="left" vertical="center" wrapText="1"/>
    </xf>
    <xf numFmtId="0" fontId="12" fillId="0" borderId="0" xfId="0" applyFont="1" applyBorder="1" applyAlignment="1">
      <alignment horizontal="left" vertical="center" wrapText="1"/>
    </xf>
    <xf numFmtId="0" fontId="12"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20" xfId="0" applyFont="1" applyBorder="1" applyAlignment="1">
      <alignment horizontal="justify" vertical="center" wrapText="1"/>
    </xf>
    <xf numFmtId="0" fontId="8" fillId="0" borderId="0" xfId="0" applyFont="1" applyAlignment="1">
      <alignment horizontal="left" vertical="top" wrapText="1"/>
    </xf>
    <xf numFmtId="0" fontId="12" fillId="0" borderId="1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0" xfId="0" applyFont="1" applyBorder="1" applyAlignment="1">
      <alignment horizontal="left" vertical="center" wrapText="1"/>
    </xf>
    <xf numFmtId="0" fontId="15" fillId="0" borderId="18" xfId="0" applyFont="1" applyBorder="1" applyAlignment="1">
      <alignment horizontal="left" vertical="center" wrapText="1"/>
    </xf>
    <xf numFmtId="0" fontId="12" fillId="0" borderId="17"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18" xfId="0" applyFont="1" applyBorder="1" applyAlignment="1">
      <alignment horizontal="justify" vertical="center" wrapText="1"/>
    </xf>
    <xf numFmtId="0" fontId="18" fillId="0" borderId="17" xfId="0" applyFont="1" applyBorder="1" applyAlignment="1">
      <alignment horizontal="left" vertical="center" wrapText="1"/>
    </xf>
    <xf numFmtId="0" fontId="18" fillId="0" borderId="0" xfId="0" applyFont="1" applyBorder="1" applyAlignment="1">
      <alignment horizontal="left" vertical="center" wrapText="1"/>
    </xf>
    <xf numFmtId="0" fontId="18"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0" borderId="0" xfId="0" applyFont="1" applyBorder="1" applyAlignment="1">
      <alignment horizontal="left" vertical="center" wrapText="1"/>
    </xf>
    <xf numFmtId="0" fontId="16" fillId="0" borderId="18" xfId="0" applyFont="1" applyBorder="1" applyAlignment="1">
      <alignment horizontal="left" vertical="center" wrapText="1"/>
    </xf>
    <xf numFmtId="0" fontId="11" fillId="0" borderId="17" xfId="0" applyFont="1" applyBorder="1" applyAlignment="1">
      <alignment horizontal="left" vertical="center" wrapText="1"/>
    </xf>
    <xf numFmtId="0" fontId="11" fillId="0" borderId="0" xfId="0" applyFont="1" applyBorder="1" applyAlignment="1">
      <alignment horizontal="left" vertical="center" wrapText="1"/>
    </xf>
    <xf numFmtId="0" fontId="11" fillId="0" borderId="18"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2" fillId="0" borderId="24" xfId="0" applyFont="1" applyBorder="1" applyAlignment="1">
      <alignment horizontal="justify" vertical="center" wrapText="1"/>
    </xf>
    <xf numFmtId="0" fontId="12" fillId="0" borderId="26" xfId="0" applyFont="1" applyBorder="1" applyAlignment="1">
      <alignment horizontal="justify" vertical="center" wrapText="1"/>
    </xf>
    <xf numFmtId="0" fontId="12" fillId="0" borderId="25"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5" xfId="0" applyFont="1" applyBorder="1" applyAlignment="1">
      <alignment horizontal="justify"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8"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2" fillId="0" borderId="21" xfId="0" applyFont="1" applyBorder="1" applyAlignment="1">
      <alignment horizontal="justify" vertical="center" wrapText="1"/>
    </xf>
    <xf numFmtId="0" fontId="12" fillId="0" borderId="23" xfId="0" applyFont="1" applyBorder="1" applyAlignment="1">
      <alignment horizontal="justify" vertical="center" wrapText="1"/>
    </xf>
    <xf numFmtId="0" fontId="12" fillId="0" borderId="22" xfId="0" applyFont="1" applyBorder="1" applyAlignment="1">
      <alignment horizontal="justify"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3" fillId="0" borderId="21" xfId="1" applyFont="1" applyBorder="1" applyAlignment="1">
      <alignment vertical="center" wrapText="1"/>
    </xf>
    <xf numFmtId="0" fontId="13" fillId="0" borderId="23" xfId="1" applyFont="1" applyBorder="1" applyAlignment="1">
      <alignment vertical="center" wrapText="1"/>
    </xf>
    <xf numFmtId="0" fontId="13" fillId="0" borderId="22" xfId="1" applyFont="1" applyBorder="1" applyAlignment="1">
      <alignment vertical="center" wrapText="1"/>
    </xf>
    <xf numFmtId="0" fontId="1" fillId="0" borderId="0" xfId="0" applyFont="1" applyAlignment="1">
      <alignment horizontal="left" wrapText="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4" fillId="0" borderId="11" xfId="0" applyFont="1" applyBorder="1" applyAlignment="1">
      <alignment horizontal="left" wrapText="1"/>
    </xf>
    <xf numFmtId="0" fontId="5" fillId="0" borderId="11" xfId="0" applyFont="1" applyBorder="1" applyAlignment="1">
      <alignment horizontal="left" wrapText="1"/>
    </xf>
    <xf numFmtId="0" fontId="2" fillId="0" borderId="2"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6"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0" fontId="19" fillId="0" borderId="0" xfId="0" applyFont="1" applyAlignment="1">
      <alignment horizontal="left" vertical="top" wrapText="1"/>
    </xf>
    <xf numFmtId="0" fontId="1" fillId="0" borderId="33" xfId="0" applyFont="1" applyBorder="1" applyAlignment="1">
      <alignment horizontal="center" wrapText="1"/>
    </xf>
    <xf numFmtId="165" fontId="8" fillId="0" borderId="0" xfId="2" applyNumberFormat="1" applyFont="1" applyAlignment="1">
      <alignment horizontal="left" wrapText="1"/>
    </xf>
    <xf numFmtId="165" fontId="9" fillId="0" borderId="0" xfId="2" applyNumberFormat="1" applyFont="1" applyAlignment="1" applyProtection="1">
      <alignment horizontal="center" vertical="top" wrapText="1" readingOrder="1"/>
      <protection locked="0"/>
    </xf>
    <xf numFmtId="165" fontId="8" fillId="0" borderId="0" xfId="2" applyNumberFormat="1" applyFont="1"/>
    <xf numFmtId="165" fontId="9" fillId="8" borderId="10" xfId="2" applyNumberFormat="1" applyFont="1" applyFill="1" applyBorder="1" applyAlignment="1" applyProtection="1">
      <alignment horizontal="center" vertical="center" wrapText="1" readingOrder="1"/>
      <protection locked="0"/>
    </xf>
    <xf numFmtId="165" fontId="8" fillId="5" borderId="10" xfId="2" applyNumberFormat="1" applyFont="1" applyFill="1" applyBorder="1" applyAlignment="1" applyProtection="1">
      <alignment horizontal="center" vertical="center" wrapText="1"/>
      <protection locked="0"/>
    </xf>
  </cellXfs>
  <cellStyles count="3">
    <cellStyle name="Hipersaitas" xfId="1" builtinId="8"/>
    <cellStyle name="Įprastas" xfId="0" builtinId="0"/>
    <cellStyle name="Įprastas 2" xfId="2" xr:uid="{2BC0FB2D-ED2A-448C-8938-D1332BD13F7C}"/>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lmira.raskauskiene@alytus.l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7C5B2-664A-47CE-86D1-4784A591E47B}">
  <dimension ref="A1:J271"/>
  <sheetViews>
    <sheetView tabSelected="1" zoomScale="85" zoomScaleNormal="85" workbookViewId="0">
      <selection activeCell="A53" sqref="A53:J53"/>
    </sheetView>
  </sheetViews>
  <sheetFormatPr defaultRowHeight="15" x14ac:dyDescent="0.25"/>
  <cols>
    <col min="1" max="16384" width="9.140625" style="54"/>
  </cols>
  <sheetData>
    <row r="1" spans="1:10" ht="33" customHeight="1" x14ac:dyDescent="0.25">
      <c r="F1" s="68" t="s">
        <v>244</v>
      </c>
      <c r="G1" s="68"/>
      <c r="H1" s="68"/>
      <c r="I1" s="68"/>
      <c r="J1" s="68"/>
    </row>
    <row r="3" spans="1:10" ht="16.5" thickBot="1" x14ac:dyDescent="0.3">
      <c r="A3" s="109" t="s">
        <v>243</v>
      </c>
      <c r="B3" s="109"/>
      <c r="C3" s="109"/>
      <c r="D3" s="109"/>
      <c r="E3" s="109"/>
      <c r="F3" s="109"/>
      <c r="G3" s="109"/>
      <c r="H3" s="109"/>
      <c r="I3" s="109"/>
      <c r="J3" s="109"/>
    </row>
    <row r="4" spans="1:10" ht="87" customHeight="1" thickBot="1" x14ac:dyDescent="0.3">
      <c r="A4" s="110" t="s">
        <v>189</v>
      </c>
      <c r="B4" s="111"/>
      <c r="C4" s="112" t="s">
        <v>190</v>
      </c>
      <c r="D4" s="113"/>
      <c r="E4" s="113"/>
      <c r="F4" s="113"/>
      <c r="G4" s="113"/>
      <c r="H4" s="113"/>
      <c r="I4" s="113"/>
      <c r="J4" s="114"/>
    </row>
    <row r="5" spans="1:10" ht="31.5" customHeight="1" thickBot="1" x14ac:dyDescent="0.3">
      <c r="A5" s="115" t="s">
        <v>191</v>
      </c>
      <c r="B5" s="116"/>
      <c r="C5" s="117" t="s">
        <v>192</v>
      </c>
      <c r="D5" s="118"/>
      <c r="E5" s="118"/>
      <c r="F5" s="118"/>
      <c r="G5" s="118"/>
      <c r="H5" s="118"/>
      <c r="I5" s="118"/>
      <c r="J5" s="119"/>
    </row>
    <row r="6" spans="1:10" ht="51" customHeight="1" thickBot="1" x14ac:dyDescent="0.3">
      <c r="A6" s="110" t="s">
        <v>193</v>
      </c>
      <c r="B6" s="111"/>
      <c r="C6" s="112" t="s">
        <v>194</v>
      </c>
      <c r="D6" s="113"/>
      <c r="E6" s="113"/>
      <c r="F6" s="113"/>
      <c r="G6" s="113"/>
      <c r="H6" s="113"/>
      <c r="I6" s="113"/>
      <c r="J6" s="114"/>
    </row>
    <row r="7" spans="1:10" ht="31.5" customHeight="1" x14ac:dyDescent="0.25">
      <c r="A7" s="90" t="s">
        <v>195</v>
      </c>
      <c r="B7" s="91"/>
      <c r="C7" s="94" t="s">
        <v>196</v>
      </c>
      <c r="D7" s="95"/>
      <c r="E7" s="95"/>
      <c r="F7" s="95"/>
      <c r="G7" s="95"/>
      <c r="H7" s="95"/>
      <c r="I7" s="95"/>
      <c r="J7" s="96"/>
    </row>
    <row r="8" spans="1:10" ht="19.5" customHeight="1" thickBot="1" x14ac:dyDescent="0.3">
      <c r="A8" s="92"/>
      <c r="B8" s="93"/>
      <c r="C8" s="97"/>
      <c r="D8" s="98"/>
      <c r="E8" s="98"/>
      <c r="F8" s="98"/>
      <c r="G8" s="98"/>
      <c r="H8" s="98"/>
      <c r="I8" s="98"/>
      <c r="J8" s="99"/>
    </row>
    <row r="9" spans="1:10" ht="34.5" customHeight="1" thickBot="1" x14ac:dyDescent="0.3">
      <c r="A9" s="100" t="s">
        <v>197</v>
      </c>
      <c r="B9" s="101"/>
      <c r="C9" s="101"/>
      <c r="D9" s="101"/>
      <c r="E9" s="101"/>
      <c r="F9" s="101"/>
      <c r="G9" s="101"/>
      <c r="H9" s="101"/>
      <c r="I9" s="101"/>
      <c r="J9" s="102"/>
    </row>
    <row r="10" spans="1:10" ht="66.75" customHeight="1" x14ac:dyDescent="0.25">
      <c r="A10" s="103" t="s">
        <v>525</v>
      </c>
      <c r="B10" s="104"/>
      <c r="C10" s="104"/>
      <c r="D10" s="104"/>
      <c r="E10" s="104"/>
      <c r="F10" s="104"/>
      <c r="G10" s="104"/>
      <c r="H10" s="104"/>
      <c r="I10" s="104"/>
      <c r="J10" s="105"/>
    </row>
    <row r="11" spans="1:10" x14ac:dyDescent="0.25">
      <c r="A11" s="106"/>
      <c r="B11" s="107"/>
      <c r="C11" s="107"/>
      <c r="D11" s="107"/>
      <c r="E11" s="107"/>
      <c r="F11" s="107"/>
      <c r="G11" s="107"/>
      <c r="H11" s="107"/>
      <c r="I11" s="107"/>
      <c r="J11" s="108"/>
    </row>
    <row r="12" spans="1:10" ht="15.75" customHeight="1" x14ac:dyDescent="0.25">
      <c r="A12" s="87" t="s">
        <v>526</v>
      </c>
      <c r="B12" s="88"/>
      <c r="C12" s="88"/>
      <c r="D12" s="88"/>
      <c r="E12" s="88"/>
      <c r="F12" s="88"/>
      <c r="G12" s="88"/>
      <c r="H12" s="88"/>
      <c r="I12" s="88"/>
      <c r="J12" s="89"/>
    </row>
    <row r="13" spans="1:10" ht="15.75" x14ac:dyDescent="0.25">
      <c r="A13" s="75"/>
      <c r="B13" s="76"/>
      <c r="C13" s="76"/>
      <c r="D13" s="76"/>
      <c r="E13" s="76"/>
      <c r="F13" s="76"/>
      <c r="G13" s="76"/>
      <c r="H13" s="76"/>
      <c r="I13" s="76"/>
      <c r="J13" s="77"/>
    </row>
    <row r="14" spans="1:10" ht="15.75" customHeight="1" x14ac:dyDescent="0.25">
      <c r="A14" s="84" t="s">
        <v>527</v>
      </c>
      <c r="B14" s="85"/>
      <c r="C14" s="85"/>
      <c r="D14" s="85"/>
      <c r="E14" s="85"/>
      <c r="F14" s="85"/>
      <c r="G14" s="85"/>
      <c r="H14" s="85"/>
      <c r="I14" s="85"/>
      <c r="J14" s="86"/>
    </row>
    <row r="15" spans="1:10" ht="85.5" customHeight="1" x14ac:dyDescent="0.25">
      <c r="A15" s="56" t="s">
        <v>198</v>
      </c>
      <c r="B15" s="57"/>
      <c r="C15" s="57"/>
      <c r="D15" s="57"/>
      <c r="E15" s="57"/>
      <c r="F15" s="57"/>
      <c r="G15" s="57"/>
      <c r="H15" s="57"/>
      <c r="I15" s="57"/>
      <c r="J15" s="58"/>
    </row>
    <row r="16" spans="1:10" ht="15.75" x14ac:dyDescent="0.25">
      <c r="A16" s="56"/>
      <c r="B16" s="57"/>
      <c r="C16" s="57"/>
      <c r="D16" s="57"/>
      <c r="E16" s="57"/>
      <c r="F16" s="57"/>
      <c r="G16" s="57"/>
      <c r="H16" s="57"/>
      <c r="I16" s="57"/>
      <c r="J16" s="58"/>
    </row>
    <row r="17" spans="1:10" ht="31.5" customHeight="1" x14ac:dyDescent="0.25">
      <c r="A17" s="84" t="s">
        <v>199</v>
      </c>
      <c r="B17" s="85"/>
      <c r="C17" s="85"/>
      <c r="D17" s="85"/>
      <c r="E17" s="85"/>
      <c r="F17" s="85"/>
      <c r="G17" s="85"/>
      <c r="H17" s="85"/>
      <c r="I17" s="85"/>
      <c r="J17" s="86"/>
    </row>
    <row r="18" spans="1:10" x14ac:dyDescent="0.25">
      <c r="A18" s="59" t="s">
        <v>200</v>
      </c>
      <c r="B18" s="60"/>
      <c r="C18" s="60"/>
      <c r="D18" s="60"/>
      <c r="E18" s="60"/>
      <c r="F18" s="60"/>
      <c r="G18" s="60"/>
      <c r="H18" s="60"/>
      <c r="I18" s="60"/>
      <c r="J18" s="61"/>
    </row>
    <row r="19" spans="1:10" ht="94.5" customHeight="1" x14ac:dyDescent="0.25">
      <c r="A19" s="59" t="s">
        <v>528</v>
      </c>
      <c r="B19" s="60"/>
      <c r="C19" s="60"/>
      <c r="D19" s="60"/>
      <c r="E19" s="60"/>
      <c r="F19" s="60"/>
      <c r="G19" s="60"/>
      <c r="H19" s="60"/>
      <c r="I19" s="60"/>
      <c r="J19" s="61"/>
    </row>
    <row r="20" spans="1:10" ht="15.75" x14ac:dyDescent="0.25">
      <c r="A20" s="56"/>
      <c r="B20" s="57"/>
      <c r="C20" s="57"/>
      <c r="D20" s="57"/>
      <c r="E20" s="57"/>
      <c r="F20" s="57"/>
      <c r="G20" s="57"/>
      <c r="H20" s="57"/>
      <c r="I20" s="57"/>
      <c r="J20" s="58"/>
    </row>
    <row r="21" spans="1:10" ht="31.5" customHeight="1" x14ac:dyDescent="0.25">
      <c r="A21" s="59" t="s">
        <v>529</v>
      </c>
      <c r="B21" s="60"/>
      <c r="C21" s="60"/>
      <c r="D21" s="60"/>
      <c r="E21" s="60"/>
      <c r="F21" s="60"/>
      <c r="G21" s="60"/>
      <c r="H21" s="60"/>
      <c r="I21" s="60"/>
      <c r="J21" s="61"/>
    </row>
    <row r="22" spans="1:10" x14ac:dyDescent="0.25">
      <c r="A22" s="59" t="s">
        <v>200</v>
      </c>
      <c r="B22" s="60"/>
      <c r="C22" s="60"/>
      <c r="D22" s="60"/>
      <c r="E22" s="60"/>
      <c r="F22" s="60"/>
      <c r="G22" s="60"/>
      <c r="H22" s="60"/>
      <c r="I22" s="60"/>
      <c r="J22" s="61"/>
    </row>
    <row r="23" spans="1:10" ht="44.25" customHeight="1" x14ac:dyDescent="0.25">
      <c r="A23" s="59" t="s">
        <v>530</v>
      </c>
      <c r="B23" s="60"/>
      <c r="C23" s="60"/>
      <c r="D23" s="60"/>
      <c r="E23" s="60"/>
      <c r="F23" s="60"/>
      <c r="G23" s="60"/>
      <c r="H23" s="60"/>
      <c r="I23" s="60"/>
      <c r="J23" s="61"/>
    </row>
    <row r="24" spans="1:10" ht="15.75" x14ac:dyDescent="0.25">
      <c r="A24" s="56"/>
      <c r="B24" s="57"/>
      <c r="C24" s="57"/>
      <c r="D24" s="57"/>
      <c r="E24" s="57"/>
      <c r="F24" s="57"/>
      <c r="G24" s="57"/>
      <c r="H24" s="57"/>
      <c r="I24" s="57"/>
      <c r="J24" s="58"/>
    </row>
    <row r="25" spans="1:10" ht="31.5" customHeight="1" x14ac:dyDescent="0.25">
      <c r="A25" s="59" t="s">
        <v>531</v>
      </c>
      <c r="B25" s="60"/>
      <c r="C25" s="60"/>
      <c r="D25" s="60"/>
      <c r="E25" s="60"/>
      <c r="F25" s="60"/>
      <c r="G25" s="60"/>
      <c r="H25" s="60"/>
      <c r="I25" s="60"/>
      <c r="J25" s="61"/>
    </row>
    <row r="26" spans="1:10" x14ac:dyDescent="0.25">
      <c r="A26" s="59" t="s">
        <v>200</v>
      </c>
      <c r="B26" s="60"/>
      <c r="C26" s="60"/>
      <c r="D26" s="60"/>
      <c r="E26" s="60"/>
      <c r="F26" s="60"/>
      <c r="G26" s="60"/>
      <c r="H26" s="60"/>
      <c r="I26" s="60"/>
      <c r="J26" s="61"/>
    </row>
    <row r="27" spans="1:10" ht="47.25" customHeight="1" x14ac:dyDescent="0.25">
      <c r="A27" s="59" t="s">
        <v>532</v>
      </c>
      <c r="B27" s="60"/>
      <c r="C27" s="60"/>
      <c r="D27" s="60"/>
      <c r="E27" s="60"/>
      <c r="F27" s="60"/>
      <c r="G27" s="60"/>
      <c r="H27" s="60"/>
      <c r="I27" s="60"/>
      <c r="J27" s="61"/>
    </row>
    <row r="28" spans="1:10" ht="15.75" customHeight="1" x14ac:dyDescent="0.25">
      <c r="A28" s="59" t="s">
        <v>533</v>
      </c>
      <c r="B28" s="60"/>
      <c r="C28" s="60"/>
      <c r="D28" s="60"/>
      <c r="E28" s="60"/>
      <c r="F28" s="60"/>
      <c r="G28" s="60"/>
      <c r="H28" s="60"/>
      <c r="I28" s="60"/>
      <c r="J28" s="61"/>
    </row>
    <row r="29" spans="1:10" x14ac:dyDescent="0.25">
      <c r="A29" s="59" t="s">
        <v>200</v>
      </c>
      <c r="B29" s="60"/>
      <c r="C29" s="60"/>
      <c r="D29" s="60"/>
      <c r="E29" s="60"/>
      <c r="F29" s="60"/>
      <c r="G29" s="60"/>
      <c r="H29" s="60"/>
      <c r="I29" s="60"/>
      <c r="J29" s="61"/>
    </row>
    <row r="30" spans="1:10" ht="63" customHeight="1" x14ac:dyDescent="0.25">
      <c r="A30" s="59" t="s">
        <v>534</v>
      </c>
      <c r="B30" s="60"/>
      <c r="C30" s="60"/>
      <c r="D30" s="60"/>
      <c r="E30" s="60"/>
      <c r="F30" s="60"/>
      <c r="G30" s="60"/>
      <c r="H30" s="60"/>
      <c r="I30" s="60"/>
      <c r="J30" s="61"/>
    </row>
    <row r="31" spans="1:10" ht="31.5" customHeight="1" x14ac:dyDescent="0.25">
      <c r="A31" s="59" t="s">
        <v>535</v>
      </c>
      <c r="B31" s="60"/>
      <c r="C31" s="60"/>
      <c r="D31" s="60"/>
      <c r="E31" s="60"/>
      <c r="F31" s="60"/>
      <c r="G31" s="60"/>
      <c r="H31" s="60"/>
      <c r="I31" s="60"/>
      <c r="J31" s="61"/>
    </row>
    <row r="32" spans="1:10" x14ac:dyDescent="0.25">
      <c r="A32" s="59" t="s">
        <v>200</v>
      </c>
      <c r="B32" s="60"/>
      <c r="C32" s="60"/>
      <c r="D32" s="60"/>
      <c r="E32" s="60"/>
      <c r="F32" s="60"/>
      <c r="G32" s="60"/>
      <c r="H32" s="60"/>
      <c r="I32" s="60"/>
      <c r="J32" s="61"/>
    </row>
    <row r="33" spans="1:10" ht="31.5" customHeight="1" x14ac:dyDescent="0.25">
      <c r="A33" s="59" t="s">
        <v>536</v>
      </c>
      <c r="B33" s="60"/>
      <c r="C33" s="60"/>
      <c r="D33" s="60"/>
      <c r="E33" s="60"/>
      <c r="F33" s="60"/>
      <c r="G33" s="60"/>
      <c r="H33" s="60"/>
      <c r="I33" s="60"/>
      <c r="J33" s="61"/>
    </row>
    <row r="34" spans="1:10" ht="15.75" x14ac:dyDescent="0.25">
      <c r="A34" s="56"/>
      <c r="B34" s="57"/>
      <c r="C34" s="57"/>
      <c r="D34" s="57"/>
      <c r="E34" s="57"/>
      <c r="F34" s="57"/>
      <c r="G34" s="57"/>
      <c r="H34" s="57"/>
      <c r="I34" s="57"/>
      <c r="J34" s="58"/>
    </row>
    <row r="35" spans="1:10" ht="31.5" customHeight="1" x14ac:dyDescent="0.25">
      <c r="A35" s="59" t="s">
        <v>537</v>
      </c>
      <c r="B35" s="60"/>
      <c r="C35" s="60"/>
      <c r="D35" s="60"/>
      <c r="E35" s="60"/>
      <c r="F35" s="60"/>
      <c r="G35" s="60"/>
      <c r="H35" s="60"/>
      <c r="I35" s="60"/>
      <c r="J35" s="61"/>
    </row>
    <row r="36" spans="1:10" ht="32.25" customHeight="1" x14ac:dyDescent="0.25">
      <c r="A36" s="59" t="s">
        <v>538</v>
      </c>
      <c r="B36" s="60"/>
      <c r="C36" s="60"/>
      <c r="D36" s="60"/>
      <c r="E36" s="60"/>
      <c r="F36" s="60"/>
      <c r="G36" s="60"/>
      <c r="H36" s="60"/>
      <c r="I36" s="60"/>
      <c r="J36" s="61"/>
    </row>
    <row r="37" spans="1:10" x14ac:dyDescent="0.25">
      <c r="A37" s="59"/>
      <c r="B37" s="60"/>
      <c r="C37" s="60"/>
      <c r="D37" s="60"/>
      <c r="E37" s="60"/>
      <c r="F37" s="60"/>
      <c r="G37" s="60"/>
      <c r="H37" s="60"/>
      <c r="I37" s="60"/>
      <c r="J37" s="61"/>
    </row>
    <row r="38" spans="1:10" ht="15.75" customHeight="1" x14ac:dyDescent="0.25">
      <c r="A38" s="59" t="s">
        <v>539</v>
      </c>
      <c r="B38" s="60"/>
      <c r="C38" s="60"/>
      <c r="D38" s="60"/>
      <c r="E38" s="60"/>
      <c r="F38" s="60"/>
      <c r="G38" s="60"/>
      <c r="H38" s="60"/>
      <c r="I38" s="60"/>
      <c r="J38" s="61"/>
    </row>
    <row r="39" spans="1:10" ht="15.75" customHeight="1" x14ac:dyDescent="0.25">
      <c r="A39" s="59" t="s">
        <v>540</v>
      </c>
      <c r="B39" s="60"/>
      <c r="C39" s="60"/>
      <c r="D39" s="60"/>
      <c r="E39" s="60"/>
      <c r="F39" s="60"/>
      <c r="G39" s="60"/>
      <c r="H39" s="60"/>
      <c r="I39" s="60"/>
      <c r="J39" s="61"/>
    </row>
    <row r="40" spans="1:10" x14ac:dyDescent="0.25">
      <c r="A40" s="59" t="s">
        <v>200</v>
      </c>
      <c r="B40" s="60"/>
      <c r="C40" s="60"/>
      <c r="D40" s="60"/>
      <c r="E40" s="60"/>
      <c r="F40" s="60"/>
      <c r="G40" s="60"/>
      <c r="H40" s="60"/>
      <c r="I40" s="60"/>
      <c r="J40" s="61"/>
    </row>
    <row r="41" spans="1:10" ht="83.25" customHeight="1" x14ac:dyDescent="0.25">
      <c r="A41" s="59" t="s">
        <v>541</v>
      </c>
      <c r="B41" s="60"/>
      <c r="C41" s="60"/>
      <c r="D41" s="60"/>
      <c r="E41" s="60"/>
      <c r="F41" s="60"/>
      <c r="G41" s="60"/>
      <c r="H41" s="60"/>
      <c r="I41" s="60"/>
      <c r="J41" s="61"/>
    </row>
    <row r="42" spans="1:10" ht="15.75" x14ac:dyDescent="0.25">
      <c r="A42" s="56"/>
      <c r="B42" s="57"/>
      <c r="C42" s="57"/>
      <c r="D42" s="57"/>
      <c r="E42" s="57"/>
      <c r="F42" s="57"/>
      <c r="G42" s="57"/>
      <c r="H42" s="57"/>
      <c r="I42" s="57"/>
      <c r="J42" s="58"/>
    </row>
    <row r="43" spans="1:10" ht="31.5" customHeight="1" x14ac:dyDescent="0.25">
      <c r="A43" s="59" t="s">
        <v>542</v>
      </c>
      <c r="B43" s="60"/>
      <c r="C43" s="60"/>
      <c r="D43" s="60"/>
      <c r="E43" s="60"/>
      <c r="F43" s="60"/>
      <c r="G43" s="60"/>
      <c r="H43" s="60"/>
      <c r="I43" s="60"/>
      <c r="J43" s="61"/>
    </row>
    <row r="44" spans="1:10" x14ac:dyDescent="0.25">
      <c r="A44" s="59" t="s">
        <v>200</v>
      </c>
      <c r="B44" s="60"/>
      <c r="C44" s="60"/>
      <c r="D44" s="60"/>
      <c r="E44" s="60"/>
      <c r="F44" s="60"/>
      <c r="G44" s="60"/>
      <c r="H44" s="60"/>
      <c r="I44" s="60"/>
      <c r="J44" s="61"/>
    </row>
    <row r="45" spans="1:10" ht="53.25" customHeight="1" x14ac:dyDescent="0.25">
      <c r="A45" s="59" t="s">
        <v>543</v>
      </c>
      <c r="B45" s="60"/>
      <c r="C45" s="60"/>
      <c r="D45" s="60"/>
      <c r="E45" s="60"/>
      <c r="F45" s="60"/>
      <c r="G45" s="60"/>
      <c r="H45" s="60"/>
      <c r="I45" s="60"/>
      <c r="J45" s="61"/>
    </row>
    <row r="46" spans="1:10" ht="15.75" x14ac:dyDescent="0.25">
      <c r="A46" s="56"/>
      <c r="B46" s="57"/>
      <c r="C46" s="57"/>
      <c r="D46" s="57"/>
      <c r="E46" s="57"/>
      <c r="F46" s="57"/>
      <c r="G46" s="57"/>
      <c r="H46" s="57"/>
      <c r="I46" s="57"/>
      <c r="J46" s="58"/>
    </row>
    <row r="47" spans="1:10" ht="15.75" customHeight="1" x14ac:dyDescent="0.25">
      <c r="A47" s="59" t="s">
        <v>544</v>
      </c>
      <c r="B47" s="60"/>
      <c r="C47" s="60"/>
      <c r="D47" s="60"/>
      <c r="E47" s="60"/>
      <c r="F47" s="60"/>
      <c r="G47" s="60"/>
      <c r="H47" s="60"/>
      <c r="I47" s="60"/>
      <c r="J47" s="61"/>
    </row>
    <row r="48" spans="1:10" x14ac:dyDescent="0.25">
      <c r="A48" s="59" t="s">
        <v>200</v>
      </c>
      <c r="B48" s="60"/>
      <c r="C48" s="60"/>
      <c r="D48" s="60"/>
      <c r="E48" s="60"/>
      <c r="F48" s="60"/>
      <c r="G48" s="60"/>
      <c r="H48" s="60"/>
      <c r="I48" s="60"/>
      <c r="J48" s="61"/>
    </row>
    <row r="49" spans="1:10" ht="129" customHeight="1" x14ac:dyDescent="0.25">
      <c r="A49" s="59" t="s">
        <v>545</v>
      </c>
      <c r="B49" s="60"/>
      <c r="C49" s="60"/>
      <c r="D49" s="60"/>
      <c r="E49" s="60"/>
      <c r="F49" s="60"/>
      <c r="G49" s="60"/>
      <c r="H49" s="60"/>
      <c r="I49" s="60"/>
      <c r="J49" s="61"/>
    </row>
    <row r="50" spans="1:10" ht="15.75" x14ac:dyDescent="0.25">
      <c r="A50" s="56"/>
      <c r="B50" s="57"/>
      <c r="C50" s="57"/>
      <c r="D50" s="57"/>
      <c r="E50" s="57"/>
      <c r="F50" s="57"/>
      <c r="G50" s="57"/>
      <c r="H50" s="57"/>
      <c r="I50" s="57"/>
      <c r="J50" s="58"/>
    </row>
    <row r="51" spans="1:10" ht="31.5" customHeight="1" x14ac:dyDescent="0.25">
      <c r="A51" s="59" t="s">
        <v>546</v>
      </c>
      <c r="B51" s="60"/>
      <c r="C51" s="60"/>
      <c r="D51" s="60"/>
      <c r="E51" s="60"/>
      <c r="F51" s="60"/>
      <c r="G51" s="60"/>
      <c r="H51" s="60"/>
      <c r="I51" s="60"/>
      <c r="J51" s="61"/>
    </row>
    <row r="52" spans="1:10" x14ac:dyDescent="0.25">
      <c r="A52" s="59" t="s">
        <v>200</v>
      </c>
      <c r="B52" s="60"/>
      <c r="C52" s="60"/>
      <c r="D52" s="60"/>
      <c r="E52" s="60"/>
      <c r="F52" s="60"/>
      <c r="G52" s="60"/>
      <c r="H52" s="60"/>
      <c r="I52" s="60"/>
      <c r="J52" s="61"/>
    </row>
    <row r="53" spans="1:10" ht="193.5" customHeight="1" x14ac:dyDescent="0.25">
      <c r="A53" s="59" t="s">
        <v>547</v>
      </c>
      <c r="B53" s="60"/>
      <c r="C53" s="60"/>
      <c r="D53" s="60"/>
      <c r="E53" s="60"/>
      <c r="F53" s="60"/>
      <c r="G53" s="60"/>
      <c r="H53" s="60"/>
      <c r="I53" s="60"/>
      <c r="J53" s="61"/>
    </row>
    <row r="54" spans="1:10" ht="15.75" x14ac:dyDescent="0.25">
      <c r="A54" s="56"/>
      <c r="B54" s="57"/>
      <c r="C54" s="57"/>
      <c r="D54" s="57"/>
      <c r="E54" s="57"/>
      <c r="F54" s="57"/>
      <c r="G54" s="57"/>
      <c r="H54" s="57"/>
      <c r="I54" s="57"/>
      <c r="J54" s="58"/>
    </row>
    <row r="55" spans="1:10" ht="31.5" customHeight="1" x14ac:dyDescent="0.25">
      <c r="A55" s="59" t="s">
        <v>548</v>
      </c>
      <c r="B55" s="60"/>
      <c r="C55" s="60"/>
      <c r="D55" s="60"/>
      <c r="E55" s="60"/>
      <c r="F55" s="60"/>
      <c r="G55" s="60"/>
      <c r="H55" s="60"/>
      <c r="I55" s="60"/>
      <c r="J55" s="61"/>
    </row>
    <row r="56" spans="1:10" x14ac:dyDescent="0.25">
      <c r="A56" s="59" t="s">
        <v>200</v>
      </c>
      <c r="B56" s="60"/>
      <c r="C56" s="60"/>
      <c r="D56" s="60"/>
      <c r="E56" s="60"/>
      <c r="F56" s="60"/>
      <c r="G56" s="60"/>
      <c r="H56" s="60"/>
      <c r="I56" s="60"/>
      <c r="J56" s="61"/>
    </row>
    <row r="57" spans="1:10" ht="208.5" customHeight="1" x14ac:dyDescent="0.25">
      <c r="A57" s="59" t="s">
        <v>549</v>
      </c>
      <c r="B57" s="60"/>
      <c r="C57" s="60"/>
      <c r="D57" s="60"/>
      <c r="E57" s="60"/>
      <c r="F57" s="60"/>
      <c r="G57" s="60"/>
      <c r="H57" s="60"/>
      <c r="I57" s="60"/>
      <c r="J57" s="61"/>
    </row>
    <row r="58" spans="1:10" ht="15.75" x14ac:dyDescent="0.25">
      <c r="A58" s="56"/>
      <c r="B58" s="57"/>
      <c r="C58" s="57"/>
      <c r="D58" s="57"/>
      <c r="E58" s="57"/>
      <c r="F58" s="57"/>
      <c r="G58" s="57"/>
      <c r="H58" s="57"/>
      <c r="I58" s="57"/>
      <c r="J58" s="58"/>
    </row>
    <row r="59" spans="1:10" ht="15.75" customHeight="1" x14ac:dyDescent="0.25">
      <c r="A59" s="59" t="s">
        <v>550</v>
      </c>
      <c r="B59" s="60"/>
      <c r="C59" s="60"/>
      <c r="D59" s="60"/>
      <c r="E59" s="60"/>
      <c r="F59" s="60"/>
      <c r="G59" s="60"/>
      <c r="H59" s="60"/>
      <c r="I59" s="60"/>
      <c r="J59" s="61"/>
    </row>
    <row r="60" spans="1:10" x14ac:dyDescent="0.25">
      <c r="A60" s="59" t="s">
        <v>200</v>
      </c>
      <c r="B60" s="60"/>
      <c r="C60" s="60"/>
      <c r="D60" s="60"/>
      <c r="E60" s="60"/>
      <c r="F60" s="60"/>
      <c r="G60" s="60"/>
      <c r="H60" s="60"/>
      <c r="I60" s="60"/>
      <c r="J60" s="61"/>
    </row>
    <row r="61" spans="1:10" ht="31.5" customHeight="1" x14ac:dyDescent="0.25">
      <c r="A61" s="59" t="s">
        <v>551</v>
      </c>
      <c r="B61" s="60"/>
      <c r="C61" s="60"/>
      <c r="D61" s="60"/>
      <c r="E61" s="60"/>
      <c r="F61" s="60"/>
      <c r="G61" s="60"/>
      <c r="H61" s="60"/>
      <c r="I61" s="60"/>
      <c r="J61" s="61"/>
    </row>
    <row r="62" spans="1:10" x14ac:dyDescent="0.25">
      <c r="A62" s="59" t="s">
        <v>201</v>
      </c>
      <c r="B62" s="60"/>
      <c r="C62" s="60"/>
      <c r="D62" s="60"/>
      <c r="E62" s="60"/>
      <c r="F62" s="60"/>
      <c r="G62" s="60"/>
      <c r="H62" s="60"/>
      <c r="I62" s="60"/>
      <c r="J62" s="61"/>
    </row>
    <row r="63" spans="1:10" ht="15.75" customHeight="1" x14ac:dyDescent="0.25">
      <c r="A63" s="59" t="s">
        <v>552</v>
      </c>
      <c r="B63" s="60"/>
      <c r="C63" s="60"/>
      <c r="D63" s="60"/>
      <c r="E63" s="60"/>
      <c r="F63" s="60"/>
      <c r="G63" s="60"/>
      <c r="H63" s="60"/>
      <c r="I63" s="60"/>
      <c r="J63" s="61"/>
    </row>
    <row r="64" spans="1:10" x14ac:dyDescent="0.25">
      <c r="A64" s="59" t="s">
        <v>200</v>
      </c>
      <c r="B64" s="60"/>
      <c r="C64" s="60"/>
      <c r="D64" s="60"/>
      <c r="E64" s="60"/>
      <c r="F64" s="60"/>
      <c r="G64" s="60"/>
      <c r="H64" s="60"/>
      <c r="I64" s="60"/>
      <c r="J64" s="61"/>
    </row>
    <row r="65" spans="1:10" ht="47.25" customHeight="1" x14ac:dyDescent="0.25">
      <c r="A65" s="59" t="s">
        <v>553</v>
      </c>
      <c r="B65" s="60"/>
      <c r="C65" s="60"/>
      <c r="D65" s="60"/>
      <c r="E65" s="60"/>
      <c r="F65" s="60"/>
      <c r="G65" s="60"/>
      <c r="H65" s="60"/>
      <c r="I65" s="60"/>
      <c r="J65" s="61"/>
    </row>
    <row r="66" spans="1:10" ht="15.75" x14ac:dyDescent="0.25">
      <c r="A66" s="56"/>
      <c r="B66" s="57"/>
      <c r="C66" s="57"/>
      <c r="D66" s="57"/>
      <c r="E66" s="57"/>
      <c r="F66" s="57"/>
      <c r="G66" s="57"/>
      <c r="H66" s="57"/>
      <c r="I66" s="57"/>
      <c r="J66" s="58"/>
    </row>
    <row r="67" spans="1:10" ht="15.75" customHeight="1" x14ac:dyDescent="0.25">
      <c r="A67" s="59" t="s">
        <v>554</v>
      </c>
      <c r="B67" s="60"/>
      <c r="C67" s="60"/>
      <c r="D67" s="60"/>
      <c r="E67" s="60"/>
      <c r="F67" s="60"/>
      <c r="G67" s="60"/>
      <c r="H67" s="60"/>
      <c r="I67" s="60"/>
      <c r="J67" s="61"/>
    </row>
    <row r="68" spans="1:10" x14ac:dyDescent="0.25">
      <c r="A68" s="59" t="s">
        <v>200</v>
      </c>
      <c r="B68" s="60"/>
      <c r="C68" s="60"/>
      <c r="D68" s="60"/>
      <c r="E68" s="60"/>
      <c r="F68" s="60"/>
      <c r="G68" s="60"/>
      <c r="H68" s="60"/>
      <c r="I68" s="60"/>
      <c r="J68" s="61"/>
    </row>
    <row r="69" spans="1:10" ht="47.25" customHeight="1" x14ac:dyDescent="0.25">
      <c r="A69" s="59" t="s">
        <v>555</v>
      </c>
      <c r="B69" s="60"/>
      <c r="C69" s="60"/>
      <c r="D69" s="60"/>
      <c r="E69" s="60"/>
      <c r="F69" s="60"/>
      <c r="G69" s="60"/>
      <c r="H69" s="60"/>
      <c r="I69" s="60"/>
      <c r="J69" s="61"/>
    </row>
    <row r="70" spans="1:10" ht="15.75" x14ac:dyDescent="0.25">
      <c r="A70" s="56"/>
      <c r="B70" s="57"/>
      <c r="C70" s="57"/>
      <c r="D70" s="57"/>
      <c r="E70" s="57"/>
      <c r="F70" s="57"/>
      <c r="G70" s="57"/>
      <c r="H70" s="57"/>
      <c r="I70" s="57"/>
      <c r="J70" s="58"/>
    </row>
    <row r="71" spans="1:10" ht="15.75" customHeight="1" x14ac:dyDescent="0.25">
      <c r="A71" s="59" t="s">
        <v>556</v>
      </c>
      <c r="B71" s="60"/>
      <c r="C71" s="60"/>
      <c r="D71" s="60"/>
      <c r="E71" s="60"/>
      <c r="F71" s="60"/>
      <c r="G71" s="60"/>
      <c r="H71" s="60"/>
      <c r="I71" s="60"/>
      <c r="J71" s="61"/>
    </row>
    <row r="72" spans="1:10" x14ac:dyDescent="0.25">
      <c r="A72" s="59" t="s">
        <v>200</v>
      </c>
      <c r="B72" s="60"/>
      <c r="C72" s="60"/>
      <c r="D72" s="60"/>
      <c r="E72" s="60"/>
      <c r="F72" s="60"/>
      <c r="G72" s="60"/>
      <c r="H72" s="60"/>
      <c r="I72" s="60"/>
      <c r="J72" s="61"/>
    </row>
    <row r="73" spans="1:10" ht="47.25" customHeight="1" x14ac:dyDescent="0.25">
      <c r="A73" s="59" t="s">
        <v>557</v>
      </c>
      <c r="B73" s="60"/>
      <c r="C73" s="60"/>
      <c r="D73" s="60"/>
      <c r="E73" s="60"/>
      <c r="F73" s="60"/>
      <c r="G73" s="60"/>
      <c r="H73" s="60"/>
      <c r="I73" s="60"/>
      <c r="J73" s="61"/>
    </row>
    <row r="74" spans="1:10" ht="15.75" customHeight="1" x14ac:dyDescent="0.25">
      <c r="A74" s="56" t="s">
        <v>202</v>
      </c>
      <c r="B74" s="57"/>
      <c r="C74" s="57"/>
      <c r="D74" s="57"/>
      <c r="E74" s="57"/>
      <c r="F74" s="57"/>
      <c r="G74" s="57"/>
      <c r="H74" s="57"/>
      <c r="I74" s="57"/>
      <c r="J74" s="58"/>
    </row>
    <row r="75" spans="1:10" ht="47.25" customHeight="1" x14ac:dyDescent="0.25">
      <c r="A75" s="56" t="s">
        <v>203</v>
      </c>
      <c r="B75" s="57"/>
      <c r="C75" s="57"/>
      <c r="D75" s="57"/>
      <c r="E75" s="57"/>
      <c r="F75" s="57"/>
      <c r="G75" s="57"/>
      <c r="H75" s="57"/>
      <c r="I75" s="57"/>
      <c r="J75" s="58"/>
    </row>
    <row r="76" spans="1:10" ht="15.75" customHeight="1" x14ac:dyDescent="0.25">
      <c r="A76" s="56" t="s">
        <v>204</v>
      </c>
      <c r="B76" s="57"/>
      <c r="C76" s="57"/>
      <c r="D76" s="57"/>
      <c r="E76" s="57"/>
      <c r="F76" s="57"/>
      <c r="G76" s="57"/>
      <c r="H76" s="57"/>
      <c r="I76" s="57"/>
      <c r="J76" s="58"/>
    </row>
    <row r="77" spans="1:10" ht="31.5" customHeight="1" x14ac:dyDescent="0.25">
      <c r="A77" s="56" t="s">
        <v>205</v>
      </c>
      <c r="B77" s="57"/>
      <c r="C77" s="57"/>
      <c r="D77" s="57"/>
      <c r="E77" s="57"/>
      <c r="F77" s="57"/>
      <c r="G77" s="57"/>
      <c r="H77" s="57"/>
      <c r="I77" s="57"/>
      <c r="J77" s="58"/>
    </row>
    <row r="78" spans="1:10" ht="31.5" customHeight="1" x14ac:dyDescent="0.25">
      <c r="A78" s="56" t="s">
        <v>206</v>
      </c>
      <c r="B78" s="57"/>
      <c r="C78" s="57"/>
      <c r="D78" s="57"/>
      <c r="E78" s="57"/>
      <c r="F78" s="57"/>
      <c r="G78" s="57"/>
      <c r="H78" s="57"/>
      <c r="I78" s="57"/>
      <c r="J78" s="58"/>
    </row>
    <row r="79" spans="1:10" ht="63" customHeight="1" x14ac:dyDescent="0.25">
      <c r="A79" s="56" t="s">
        <v>207</v>
      </c>
      <c r="B79" s="57"/>
      <c r="C79" s="57"/>
      <c r="D79" s="57"/>
      <c r="E79" s="57"/>
      <c r="F79" s="57"/>
      <c r="G79" s="57"/>
      <c r="H79" s="57"/>
      <c r="I79" s="57"/>
      <c r="J79" s="58"/>
    </row>
    <row r="80" spans="1:10" ht="31.5" customHeight="1" x14ac:dyDescent="0.25">
      <c r="A80" s="56" t="s">
        <v>208</v>
      </c>
      <c r="B80" s="57"/>
      <c r="C80" s="57"/>
      <c r="D80" s="57"/>
      <c r="E80" s="57"/>
      <c r="F80" s="57"/>
      <c r="G80" s="57"/>
      <c r="H80" s="57"/>
      <c r="I80" s="57"/>
      <c r="J80" s="58"/>
    </row>
    <row r="81" spans="1:10" ht="31.5" customHeight="1" x14ac:dyDescent="0.25">
      <c r="A81" s="56" t="s">
        <v>209</v>
      </c>
      <c r="B81" s="57"/>
      <c r="C81" s="57"/>
      <c r="D81" s="57"/>
      <c r="E81" s="57"/>
      <c r="F81" s="57"/>
      <c r="G81" s="57"/>
      <c r="H81" s="57"/>
      <c r="I81" s="57"/>
      <c r="J81" s="58"/>
    </row>
    <row r="82" spans="1:10" ht="31.5" customHeight="1" x14ac:dyDescent="0.25">
      <c r="A82" s="56" t="s">
        <v>210</v>
      </c>
      <c r="B82" s="57"/>
      <c r="C82" s="57"/>
      <c r="D82" s="57"/>
      <c r="E82" s="57"/>
      <c r="F82" s="57"/>
      <c r="G82" s="57"/>
      <c r="H82" s="57"/>
      <c r="I82" s="57"/>
      <c r="J82" s="58"/>
    </row>
    <row r="83" spans="1:10" ht="31.5" customHeight="1" x14ac:dyDescent="0.25">
      <c r="A83" s="56" t="s">
        <v>211</v>
      </c>
      <c r="B83" s="57"/>
      <c r="C83" s="57"/>
      <c r="D83" s="57"/>
      <c r="E83" s="57"/>
      <c r="F83" s="57"/>
      <c r="G83" s="57"/>
      <c r="H83" s="57"/>
      <c r="I83" s="57"/>
      <c r="J83" s="58"/>
    </row>
    <row r="84" spans="1:10" ht="15.75" x14ac:dyDescent="0.25">
      <c r="A84" s="56"/>
      <c r="B84" s="57"/>
      <c r="C84" s="57"/>
      <c r="D84" s="57"/>
      <c r="E84" s="57"/>
      <c r="F84" s="57"/>
      <c r="G84" s="57"/>
      <c r="H84" s="57"/>
      <c r="I84" s="57"/>
      <c r="J84" s="58"/>
    </row>
    <row r="85" spans="1:10" ht="31.5" customHeight="1" x14ac:dyDescent="0.25">
      <c r="A85" s="59" t="s">
        <v>558</v>
      </c>
      <c r="B85" s="60"/>
      <c r="C85" s="60"/>
      <c r="D85" s="60"/>
      <c r="E85" s="60"/>
      <c r="F85" s="60"/>
      <c r="G85" s="60"/>
      <c r="H85" s="60"/>
      <c r="I85" s="60"/>
      <c r="J85" s="61"/>
    </row>
    <row r="86" spans="1:10" x14ac:dyDescent="0.25">
      <c r="A86" s="59" t="s">
        <v>200</v>
      </c>
      <c r="B86" s="60"/>
      <c r="C86" s="60"/>
      <c r="D86" s="60"/>
      <c r="E86" s="60"/>
      <c r="F86" s="60"/>
      <c r="G86" s="60"/>
      <c r="H86" s="60"/>
      <c r="I86" s="60"/>
      <c r="J86" s="61"/>
    </row>
    <row r="87" spans="1:10" ht="47.25" customHeight="1" x14ac:dyDescent="0.25">
      <c r="A87" s="59" t="s">
        <v>559</v>
      </c>
      <c r="B87" s="60"/>
      <c r="C87" s="60"/>
      <c r="D87" s="60"/>
      <c r="E87" s="60"/>
      <c r="F87" s="60"/>
      <c r="G87" s="60"/>
      <c r="H87" s="60"/>
      <c r="I87" s="60"/>
      <c r="J87" s="61"/>
    </row>
    <row r="88" spans="1:10" ht="31.5" customHeight="1" x14ac:dyDescent="0.25">
      <c r="A88" s="56" t="s">
        <v>212</v>
      </c>
      <c r="B88" s="57"/>
      <c r="C88" s="57"/>
      <c r="D88" s="57"/>
      <c r="E88" s="57"/>
      <c r="F88" s="57"/>
      <c r="G88" s="57"/>
      <c r="H88" s="57"/>
      <c r="I88" s="57"/>
      <c r="J88" s="58"/>
    </row>
    <row r="89" spans="1:10" ht="31.5" customHeight="1" x14ac:dyDescent="0.25">
      <c r="A89" s="56" t="s">
        <v>560</v>
      </c>
      <c r="B89" s="57"/>
      <c r="C89" s="57"/>
      <c r="D89" s="57"/>
      <c r="E89" s="57"/>
      <c r="F89" s="57"/>
      <c r="G89" s="57"/>
      <c r="H89" s="57"/>
      <c r="I89" s="57"/>
      <c r="J89" s="58"/>
    </row>
    <row r="90" spans="1:10" ht="31.5" customHeight="1" x14ac:dyDescent="0.25">
      <c r="A90" s="56" t="s">
        <v>561</v>
      </c>
      <c r="B90" s="57"/>
      <c r="C90" s="57"/>
      <c r="D90" s="57"/>
      <c r="E90" s="57"/>
      <c r="F90" s="57"/>
      <c r="G90" s="57"/>
      <c r="H90" s="57"/>
      <c r="I90" s="57"/>
      <c r="J90" s="58"/>
    </row>
    <row r="91" spans="1:10" ht="31.5" customHeight="1" x14ac:dyDescent="0.25">
      <c r="A91" s="56" t="s">
        <v>562</v>
      </c>
      <c r="B91" s="57"/>
      <c r="C91" s="57"/>
      <c r="D91" s="57"/>
      <c r="E91" s="57"/>
      <c r="F91" s="57"/>
      <c r="G91" s="57"/>
      <c r="H91" s="57"/>
      <c r="I91" s="57"/>
      <c r="J91" s="58"/>
    </row>
    <row r="92" spans="1:10" ht="52.5" customHeight="1" x14ac:dyDescent="0.25">
      <c r="A92" s="56" t="s">
        <v>213</v>
      </c>
      <c r="B92" s="57"/>
      <c r="C92" s="57"/>
      <c r="D92" s="57"/>
      <c r="E92" s="57"/>
      <c r="F92" s="57"/>
      <c r="G92" s="57"/>
      <c r="H92" s="57"/>
      <c r="I92" s="57"/>
      <c r="J92" s="58"/>
    </row>
    <row r="93" spans="1:10" ht="12.75" customHeight="1" x14ac:dyDescent="0.25">
      <c r="A93" s="69"/>
      <c r="B93" s="70"/>
      <c r="C93" s="70"/>
      <c r="D93" s="70"/>
      <c r="E93" s="70"/>
      <c r="F93" s="70"/>
      <c r="G93" s="70"/>
      <c r="H93" s="70"/>
      <c r="I93" s="70"/>
      <c r="J93" s="71"/>
    </row>
    <row r="94" spans="1:10" ht="15.75" customHeight="1" x14ac:dyDescent="0.25">
      <c r="A94" s="59" t="s">
        <v>563</v>
      </c>
      <c r="B94" s="60"/>
      <c r="C94" s="60"/>
      <c r="D94" s="60"/>
      <c r="E94" s="60"/>
      <c r="F94" s="60"/>
      <c r="G94" s="60"/>
      <c r="H94" s="60"/>
      <c r="I94" s="60"/>
      <c r="J94" s="61"/>
    </row>
    <row r="95" spans="1:10" x14ac:dyDescent="0.25">
      <c r="A95" s="59" t="s">
        <v>200</v>
      </c>
      <c r="B95" s="60"/>
      <c r="C95" s="60"/>
      <c r="D95" s="60"/>
      <c r="E95" s="60"/>
      <c r="F95" s="60"/>
      <c r="G95" s="60"/>
      <c r="H95" s="60"/>
      <c r="I95" s="60"/>
      <c r="J95" s="61"/>
    </row>
    <row r="96" spans="1:10" ht="110.25" customHeight="1" x14ac:dyDescent="0.25">
      <c r="A96" s="59" t="s">
        <v>564</v>
      </c>
      <c r="B96" s="60"/>
      <c r="C96" s="60"/>
      <c r="D96" s="60"/>
      <c r="E96" s="60"/>
      <c r="F96" s="60"/>
      <c r="G96" s="60"/>
      <c r="H96" s="60"/>
      <c r="I96" s="60"/>
      <c r="J96" s="61"/>
    </row>
    <row r="97" spans="1:10" ht="15.75" x14ac:dyDescent="0.25">
      <c r="A97" s="56"/>
      <c r="B97" s="57"/>
      <c r="C97" s="57"/>
      <c r="D97" s="57"/>
      <c r="E97" s="57"/>
      <c r="F97" s="57"/>
      <c r="G97" s="57"/>
      <c r="H97" s="57"/>
      <c r="I97" s="57"/>
      <c r="J97" s="58"/>
    </row>
    <row r="98" spans="1:10" ht="15.75" customHeight="1" x14ac:dyDescent="0.25">
      <c r="A98" s="59" t="s">
        <v>565</v>
      </c>
      <c r="B98" s="60"/>
      <c r="C98" s="60"/>
      <c r="D98" s="60"/>
      <c r="E98" s="60"/>
      <c r="F98" s="60"/>
      <c r="G98" s="60"/>
      <c r="H98" s="60"/>
      <c r="I98" s="60"/>
      <c r="J98" s="61"/>
    </row>
    <row r="99" spans="1:10" x14ac:dyDescent="0.25">
      <c r="A99" s="59" t="s">
        <v>200</v>
      </c>
      <c r="B99" s="60"/>
      <c r="C99" s="60"/>
      <c r="D99" s="60"/>
      <c r="E99" s="60"/>
      <c r="F99" s="60"/>
      <c r="G99" s="60"/>
      <c r="H99" s="60"/>
      <c r="I99" s="60"/>
      <c r="J99" s="61"/>
    </row>
    <row r="100" spans="1:10" ht="78.75" customHeight="1" x14ac:dyDescent="0.25">
      <c r="A100" s="59" t="s">
        <v>566</v>
      </c>
      <c r="B100" s="60"/>
      <c r="C100" s="60"/>
      <c r="D100" s="60"/>
      <c r="E100" s="60"/>
      <c r="F100" s="60"/>
      <c r="G100" s="60"/>
      <c r="H100" s="60"/>
      <c r="I100" s="60"/>
      <c r="J100" s="61"/>
    </row>
    <row r="101" spans="1:10" ht="15.75" customHeight="1" x14ac:dyDescent="0.25">
      <c r="A101" s="56" t="s">
        <v>214</v>
      </c>
      <c r="B101" s="57"/>
      <c r="C101" s="57"/>
      <c r="D101" s="57"/>
      <c r="E101" s="57"/>
      <c r="F101" s="57"/>
      <c r="G101" s="57"/>
      <c r="H101" s="57"/>
      <c r="I101" s="57"/>
      <c r="J101" s="58"/>
    </row>
    <row r="102" spans="1:10" ht="15.75" x14ac:dyDescent="0.25">
      <c r="A102" s="56"/>
      <c r="B102" s="57"/>
      <c r="C102" s="57"/>
      <c r="D102" s="57"/>
      <c r="E102" s="57"/>
      <c r="F102" s="57"/>
      <c r="G102" s="57"/>
      <c r="H102" s="57"/>
      <c r="I102" s="57"/>
      <c r="J102" s="58"/>
    </row>
    <row r="103" spans="1:10" ht="15.75" customHeight="1" x14ac:dyDescent="0.25">
      <c r="A103" s="59" t="s">
        <v>567</v>
      </c>
      <c r="B103" s="60"/>
      <c r="C103" s="60"/>
      <c r="D103" s="60"/>
      <c r="E103" s="60"/>
      <c r="F103" s="60"/>
      <c r="G103" s="60"/>
      <c r="H103" s="60"/>
      <c r="I103" s="60"/>
      <c r="J103" s="61"/>
    </row>
    <row r="104" spans="1:10" x14ac:dyDescent="0.25">
      <c r="A104" s="59" t="s">
        <v>200</v>
      </c>
      <c r="B104" s="60"/>
      <c r="C104" s="60"/>
      <c r="D104" s="60"/>
      <c r="E104" s="60"/>
      <c r="F104" s="60"/>
      <c r="G104" s="60"/>
      <c r="H104" s="60"/>
      <c r="I104" s="60"/>
      <c r="J104" s="61"/>
    </row>
    <row r="105" spans="1:10" ht="31.5" customHeight="1" x14ac:dyDescent="0.25">
      <c r="A105" s="59" t="s">
        <v>568</v>
      </c>
      <c r="B105" s="60"/>
      <c r="C105" s="60"/>
      <c r="D105" s="60"/>
      <c r="E105" s="60"/>
      <c r="F105" s="60"/>
      <c r="G105" s="60"/>
      <c r="H105" s="60"/>
      <c r="I105" s="60"/>
      <c r="J105" s="61"/>
    </row>
    <row r="106" spans="1:10" ht="15.75" customHeight="1" x14ac:dyDescent="0.25">
      <c r="A106" s="56" t="s">
        <v>215</v>
      </c>
      <c r="B106" s="57"/>
      <c r="C106" s="57"/>
      <c r="D106" s="57"/>
      <c r="E106" s="57"/>
      <c r="F106" s="57"/>
      <c r="G106" s="57"/>
      <c r="H106" s="57"/>
      <c r="I106" s="57"/>
      <c r="J106" s="58"/>
    </row>
    <row r="107" spans="1:10" ht="15.75" x14ac:dyDescent="0.25">
      <c r="A107" s="56"/>
      <c r="B107" s="57"/>
      <c r="C107" s="57"/>
      <c r="D107" s="57"/>
      <c r="E107" s="57"/>
      <c r="F107" s="57"/>
      <c r="G107" s="57"/>
      <c r="H107" s="57"/>
      <c r="I107" s="57"/>
      <c r="J107" s="58"/>
    </row>
    <row r="108" spans="1:10" ht="31.5" customHeight="1" x14ac:dyDescent="0.25">
      <c r="A108" s="59" t="s">
        <v>569</v>
      </c>
      <c r="B108" s="60"/>
      <c r="C108" s="60"/>
      <c r="D108" s="60"/>
      <c r="E108" s="60"/>
      <c r="F108" s="60"/>
      <c r="G108" s="60"/>
      <c r="H108" s="60"/>
      <c r="I108" s="60"/>
      <c r="J108" s="61"/>
    </row>
    <row r="109" spans="1:10" x14ac:dyDescent="0.25">
      <c r="A109" s="59" t="s">
        <v>200</v>
      </c>
      <c r="B109" s="60"/>
      <c r="C109" s="60"/>
      <c r="D109" s="60"/>
      <c r="E109" s="60"/>
      <c r="F109" s="60"/>
      <c r="G109" s="60"/>
      <c r="H109" s="60"/>
      <c r="I109" s="60"/>
      <c r="J109" s="61"/>
    </row>
    <row r="110" spans="1:10" ht="31.5" customHeight="1" x14ac:dyDescent="0.25">
      <c r="A110" s="59" t="s">
        <v>570</v>
      </c>
      <c r="B110" s="60"/>
      <c r="C110" s="60"/>
      <c r="D110" s="60"/>
      <c r="E110" s="60"/>
      <c r="F110" s="60"/>
      <c r="G110" s="60"/>
      <c r="H110" s="60"/>
      <c r="I110" s="60"/>
      <c r="J110" s="61"/>
    </row>
    <row r="111" spans="1:10" ht="15.75" x14ac:dyDescent="0.25">
      <c r="A111" s="56"/>
      <c r="B111" s="57"/>
      <c r="C111" s="57"/>
      <c r="D111" s="57"/>
      <c r="E111" s="57"/>
      <c r="F111" s="57"/>
      <c r="G111" s="57"/>
      <c r="H111" s="57"/>
      <c r="I111" s="57"/>
      <c r="J111" s="58"/>
    </row>
    <row r="112" spans="1:10" ht="15.75" customHeight="1" x14ac:dyDescent="0.25">
      <c r="A112" s="59" t="s">
        <v>571</v>
      </c>
      <c r="B112" s="60"/>
      <c r="C112" s="60"/>
      <c r="D112" s="60"/>
      <c r="E112" s="60"/>
      <c r="F112" s="60"/>
      <c r="G112" s="60"/>
      <c r="H112" s="60"/>
      <c r="I112" s="60"/>
      <c r="J112" s="61"/>
    </row>
    <row r="113" spans="1:10" x14ac:dyDescent="0.25">
      <c r="A113" s="59" t="s">
        <v>200</v>
      </c>
      <c r="B113" s="60"/>
      <c r="C113" s="60"/>
      <c r="D113" s="60"/>
      <c r="E113" s="60"/>
      <c r="F113" s="60"/>
      <c r="G113" s="60"/>
      <c r="H113" s="60"/>
      <c r="I113" s="60"/>
      <c r="J113" s="61"/>
    </row>
    <row r="114" spans="1:10" ht="31.5" customHeight="1" x14ac:dyDescent="0.25">
      <c r="A114" s="59" t="s">
        <v>572</v>
      </c>
      <c r="B114" s="60"/>
      <c r="C114" s="60"/>
      <c r="D114" s="60"/>
      <c r="E114" s="60"/>
      <c r="F114" s="60"/>
      <c r="G114" s="60"/>
      <c r="H114" s="60"/>
      <c r="I114" s="60"/>
      <c r="J114" s="61"/>
    </row>
    <row r="115" spans="1:10" ht="15.75" customHeight="1" x14ac:dyDescent="0.25">
      <c r="A115" s="59" t="s">
        <v>573</v>
      </c>
      <c r="B115" s="60"/>
      <c r="C115" s="60"/>
      <c r="D115" s="60"/>
      <c r="E115" s="60"/>
      <c r="F115" s="60"/>
      <c r="G115" s="60"/>
      <c r="H115" s="60"/>
      <c r="I115" s="60"/>
      <c r="J115" s="61"/>
    </row>
    <row r="116" spans="1:10" ht="31.5" customHeight="1" x14ac:dyDescent="0.25">
      <c r="A116" s="59" t="s">
        <v>574</v>
      </c>
      <c r="B116" s="60"/>
      <c r="C116" s="60"/>
      <c r="D116" s="60"/>
      <c r="E116" s="60"/>
      <c r="F116" s="60"/>
      <c r="G116" s="60"/>
      <c r="H116" s="60"/>
      <c r="I116" s="60"/>
      <c r="J116" s="61"/>
    </row>
    <row r="117" spans="1:10" ht="15.75" customHeight="1" x14ac:dyDescent="0.25">
      <c r="A117" s="56" t="s">
        <v>216</v>
      </c>
      <c r="B117" s="57"/>
      <c r="C117" s="57"/>
      <c r="D117" s="57"/>
      <c r="E117" s="57"/>
      <c r="F117" s="57"/>
      <c r="G117" s="57"/>
      <c r="H117" s="57"/>
      <c r="I117" s="57"/>
      <c r="J117" s="58"/>
    </row>
    <row r="118" spans="1:10" ht="15.75" customHeight="1" x14ac:dyDescent="0.25">
      <c r="A118" s="56" t="s">
        <v>217</v>
      </c>
      <c r="B118" s="57"/>
      <c r="C118" s="57"/>
      <c r="D118" s="57"/>
      <c r="E118" s="57"/>
      <c r="F118" s="57"/>
      <c r="G118" s="57"/>
      <c r="H118" s="57"/>
      <c r="I118" s="57"/>
      <c r="J118" s="58"/>
    </row>
    <row r="119" spans="1:10" ht="15.75" customHeight="1" x14ac:dyDescent="0.25">
      <c r="A119" s="56" t="s">
        <v>218</v>
      </c>
      <c r="B119" s="57"/>
      <c r="C119" s="57"/>
      <c r="D119" s="57"/>
      <c r="E119" s="57"/>
      <c r="F119" s="57"/>
      <c r="G119" s="57"/>
      <c r="H119" s="57"/>
      <c r="I119" s="57"/>
      <c r="J119" s="58"/>
    </row>
    <row r="120" spans="1:10" ht="15.75" customHeight="1" x14ac:dyDescent="0.25">
      <c r="A120" s="56" t="s">
        <v>219</v>
      </c>
      <c r="B120" s="57"/>
      <c r="C120" s="57"/>
      <c r="D120" s="57"/>
      <c r="E120" s="57"/>
      <c r="F120" s="57"/>
      <c r="G120" s="57"/>
      <c r="H120" s="57"/>
      <c r="I120" s="57"/>
      <c r="J120" s="58"/>
    </row>
    <row r="121" spans="1:10" x14ac:dyDescent="0.25">
      <c r="A121" s="59"/>
      <c r="B121" s="60"/>
      <c r="C121" s="60"/>
      <c r="D121" s="60"/>
      <c r="E121" s="60"/>
      <c r="F121" s="60"/>
      <c r="G121" s="60"/>
      <c r="H121" s="60"/>
      <c r="I121" s="60"/>
      <c r="J121" s="61"/>
    </row>
    <row r="122" spans="1:10" ht="15.75" customHeight="1" x14ac:dyDescent="0.25">
      <c r="A122" s="59" t="s">
        <v>539</v>
      </c>
      <c r="B122" s="60"/>
      <c r="C122" s="60"/>
      <c r="D122" s="60"/>
      <c r="E122" s="60"/>
      <c r="F122" s="60"/>
      <c r="G122" s="60"/>
      <c r="H122" s="60"/>
      <c r="I122" s="60"/>
      <c r="J122" s="61"/>
    </row>
    <row r="123" spans="1:10" ht="15.75" x14ac:dyDescent="0.25">
      <c r="A123" s="87"/>
      <c r="B123" s="88"/>
      <c r="C123" s="88"/>
      <c r="D123" s="88"/>
      <c r="E123" s="88"/>
      <c r="F123" s="88"/>
      <c r="G123" s="88"/>
      <c r="H123" s="88"/>
      <c r="I123" s="88"/>
      <c r="J123" s="89"/>
    </row>
    <row r="124" spans="1:10" ht="15.75" customHeight="1" x14ac:dyDescent="0.25">
      <c r="A124" s="59" t="s">
        <v>575</v>
      </c>
      <c r="B124" s="60"/>
      <c r="C124" s="60"/>
      <c r="D124" s="60"/>
      <c r="E124" s="60"/>
      <c r="F124" s="60"/>
      <c r="G124" s="60"/>
      <c r="H124" s="60"/>
      <c r="I124" s="60"/>
      <c r="J124" s="61"/>
    </row>
    <row r="125" spans="1:10" x14ac:dyDescent="0.25">
      <c r="A125" s="59" t="s">
        <v>200</v>
      </c>
      <c r="B125" s="60"/>
      <c r="C125" s="60"/>
      <c r="D125" s="60"/>
      <c r="E125" s="60"/>
      <c r="F125" s="60"/>
      <c r="G125" s="60"/>
      <c r="H125" s="60"/>
      <c r="I125" s="60"/>
      <c r="J125" s="61"/>
    </row>
    <row r="126" spans="1:10" ht="31.5" customHeight="1" x14ac:dyDescent="0.25">
      <c r="A126" s="59" t="s">
        <v>576</v>
      </c>
      <c r="B126" s="60"/>
      <c r="C126" s="60"/>
      <c r="D126" s="60"/>
      <c r="E126" s="60"/>
      <c r="F126" s="60"/>
      <c r="G126" s="60"/>
      <c r="H126" s="60"/>
      <c r="I126" s="60"/>
      <c r="J126" s="61"/>
    </row>
    <row r="127" spans="1:10" ht="15.75" x14ac:dyDescent="0.25">
      <c r="A127" s="56"/>
      <c r="B127" s="57"/>
      <c r="C127" s="57"/>
      <c r="D127" s="57"/>
      <c r="E127" s="57"/>
      <c r="F127" s="57"/>
      <c r="G127" s="57"/>
      <c r="H127" s="57"/>
      <c r="I127" s="57"/>
      <c r="J127" s="58"/>
    </row>
    <row r="128" spans="1:10" ht="15.75" customHeight="1" x14ac:dyDescent="0.25">
      <c r="A128" s="59" t="s">
        <v>577</v>
      </c>
      <c r="B128" s="60"/>
      <c r="C128" s="60"/>
      <c r="D128" s="60"/>
      <c r="E128" s="60"/>
      <c r="F128" s="60"/>
      <c r="G128" s="60"/>
      <c r="H128" s="60"/>
      <c r="I128" s="60"/>
      <c r="J128" s="61"/>
    </row>
    <row r="129" spans="1:10" x14ac:dyDescent="0.25">
      <c r="A129" s="59" t="s">
        <v>200</v>
      </c>
      <c r="B129" s="60"/>
      <c r="C129" s="60"/>
      <c r="D129" s="60"/>
      <c r="E129" s="60"/>
      <c r="F129" s="60"/>
      <c r="G129" s="60"/>
      <c r="H129" s="60"/>
      <c r="I129" s="60"/>
      <c r="J129" s="61"/>
    </row>
    <row r="130" spans="1:10" ht="78.75" customHeight="1" x14ac:dyDescent="0.25">
      <c r="A130" s="59" t="s">
        <v>578</v>
      </c>
      <c r="B130" s="60"/>
      <c r="C130" s="60"/>
      <c r="D130" s="60"/>
      <c r="E130" s="60"/>
      <c r="F130" s="60"/>
      <c r="G130" s="60"/>
      <c r="H130" s="60"/>
      <c r="I130" s="60"/>
      <c r="J130" s="61"/>
    </row>
    <row r="131" spans="1:10" ht="31.5" customHeight="1" x14ac:dyDescent="0.25">
      <c r="A131" s="56" t="s">
        <v>220</v>
      </c>
      <c r="B131" s="57"/>
      <c r="C131" s="57"/>
      <c r="D131" s="57"/>
      <c r="E131" s="57"/>
      <c r="F131" s="57"/>
      <c r="G131" s="57"/>
      <c r="H131" s="57"/>
      <c r="I131" s="57"/>
      <c r="J131" s="58"/>
    </row>
    <row r="132" spans="1:10" ht="63" customHeight="1" x14ac:dyDescent="0.25">
      <c r="A132" s="56" t="s">
        <v>221</v>
      </c>
      <c r="B132" s="57"/>
      <c r="C132" s="57"/>
      <c r="D132" s="57"/>
      <c r="E132" s="57"/>
      <c r="F132" s="57"/>
      <c r="G132" s="57"/>
      <c r="H132" s="57"/>
      <c r="I132" s="57"/>
      <c r="J132" s="58"/>
    </row>
    <row r="133" spans="1:10" ht="15.75" x14ac:dyDescent="0.25">
      <c r="A133" s="56"/>
      <c r="B133" s="57"/>
      <c r="C133" s="57"/>
      <c r="D133" s="57"/>
      <c r="E133" s="57"/>
      <c r="F133" s="57"/>
      <c r="G133" s="57"/>
      <c r="H133" s="57"/>
      <c r="I133" s="57"/>
      <c r="J133" s="58"/>
    </row>
    <row r="134" spans="1:10" ht="15.75" customHeight="1" x14ac:dyDescent="0.25">
      <c r="A134" s="59" t="s">
        <v>579</v>
      </c>
      <c r="B134" s="60"/>
      <c r="C134" s="60"/>
      <c r="D134" s="60"/>
      <c r="E134" s="60"/>
      <c r="F134" s="60"/>
      <c r="G134" s="60"/>
      <c r="H134" s="60"/>
      <c r="I134" s="60"/>
      <c r="J134" s="61"/>
    </row>
    <row r="135" spans="1:10" x14ac:dyDescent="0.25">
      <c r="A135" s="59" t="s">
        <v>200</v>
      </c>
      <c r="B135" s="60"/>
      <c r="C135" s="60"/>
      <c r="D135" s="60"/>
      <c r="E135" s="60"/>
      <c r="F135" s="60"/>
      <c r="G135" s="60"/>
      <c r="H135" s="60"/>
      <c r="I135" s="60"/>
      <c r="J135" s="61"/>
    </row>
    <row r="136" spans="1:10" ht="31.5" customHeight="1" x14ac:dyDescent="0.25">
      <c r="A136" s="59" t="s">
        <v>580</v>
      </c>
      <c r="B136" s="60"/>
      <c r="C136" s="60"/>
      <c r="D136" s="60"/>
      <c r="E136" s="60"/>
      <c r="F136" s="60"/>
      <c r="G136" s="60"/>
      <c r="H136" s="60"/>
      <c r="I136" s="60"/>
      <c r="J136" s="61"/>
    </row>
    <row r="137" spans="1:10" ht="15.75" x14ac:dyDescent="0.25">
      <c r="A137" s="56"/>
      <c r="B137" s="57"/>
      <c r="C137" s="57"/>
      <c r="D137" s="57"/>
      <c r="E137" s="57"/>
      <c r="F137" s="57"/>
      <c r="G137" s="57"/>
      <c r="H137" s="57"/>
      <c r="I137" s="57"/>
      <c r="J137" s="58"/>
    </row>
    <row r="138" spans="1:10" ht="15.75" customHeight="1" x14ac:dyDescent="0.25">
      <c r="A138" s="59" t="s">
        <v>581</v>
      </c>
      <c r="B138" s="60"/>
      <c r="C138" s="60"/>
      <c r="D138" s="60"/>
      <c r="E138" s="60"/>
      <c r="F138" s="60"/>
      <c r="G138" s="60"/>
      <c r="H138" s="60"/>
      <c r="I138" s="60"/>
      <c r="J138" s="61"/>
    </row>
    <row r="139" spans="1:10" x14ac:dyDescent="0.25">
      <c r="A139" s="59" t="s">
        <v>200</v>
      </c>
      <c r="B139" s="60"/>
      <c r="C139" s="60"/>
      <c r="D139" s="60"/>
      <c r="E139" s="60"/>
      <c r="F139" s="60"/>
      <c r="G139" s="60"/>
      <c r="H139" s="60"/>
      <c r="I139" s="60"/>
      <c r="J139" s="61"/>
    </row>
    <row r="140" spans="1:10" ht="177.75" customHeight="1" x14ac:dyDescent="0.25">
      <c r="A140" s="59" t="s">
        <v>582</v>
      </c>
      <c r="B140" s="60"/>
      <c r="C140" s="60"/>
      <c r="D140" s="60"/>
      <c r="E140" s="60"/>
      <c r="F140" s="60"/>
      <c r="G140" s="60"/>
      <c r="H140" s="60"/>
      <c r="I140" s="60"/>
      <c r="J140" s="61"/>
    </row>
    <row r="141" spans="1:10" ht="15.75" x14ac:dyDescent="0.25">
      <c r="A141" s="56"/>
      <c r="B141" s="57"/>
      <c r="C141" s="57"/>
      <c r="D141" s="57"/>
      <c r="E141" s="57"/>
      <c r="F141" s="57"/>
      <c r="G141" s="57"/>
      <c r="H141" s="57"/>
      <c r="I141" s="57"/>
      <c r="J141" s="58"/>
    </row>
    <row r="142" spans="1:10" ht="31.5" customHeight="1" x14ac:dyDescent="0.25">
      <c r="A142" s="59" t="s">
        <v>583</v>
      </c>
      <c r="B142" s="60"/>
      <c r="C142" s="60"/>
      <c r="D142" s="60"/>
      <c r="E142" s="60"/>
      <c r="F142" s="60"/>
      <c r="G142" s="60"/>
      <c r="H142" s="60"/>
      <c r="I142" s="60"/>
      <c r="J142" s="61"/>
    </row>
    <row r="143" spans="1:10" x14ac:dyDescent="0.25">
      <c r="A143" s="59" t="s">
        <v>200</v>
      </c>
      <c r="B143" s="60"/>
      <c r="C143" s="60"/>
      <c r="D143" s="60"/>
      <c r="E143" s="60"/>
      <c r="F143" s="60"/>
      <c r="G143" s="60"/>
      <c r="H143" s="60"/>
      <c r="I143" s="60"/>
      <c r="J143" s="61"/>
    </row>
    <row r="144" spans="1:10" ht="47.25" customHeight="1" x14ac:dyDescent="0.25">
      <c r="A144" s="59" t="s">
        <v>584</v>
      </c>
      <c r="B144" s="60"/>
      <c r="C144" s="60"/>
      <c r="D144" s="60"/>
      <c r="E144" s="60"/>
      <c r="F144" s="60"/>
      <c r="G144" s="60"/>
      <c r="H144" s="60"/>
      <c r="I144" s="60"/>
      <c r="J144" s="61"/>
    </row>
    <row r="145" spans="1:10" ht="15.75" x14ac:dyDescent="0.25">
      <c r="A145" s="56"/>
      <c r="B145" s="57"/>
      <c r="C145" s="57"/>
      <c r="D145" s="57"/>
      <c r="E145" s="57"/>
      <c r="F145" s="57"/>
      <c r="G145" s="57"/>
      <c r="H145" s="57"/>
      <c r="I145" s="57"/>
      <c r="J145" s="58"/>
    </row>
    <row r="146" spans="1:10" ht="15.75" customHeight="1" x14ac:dyDescent="0.25">
      <c r="A146" s="59" t="s">
        <v>585</v>
      </c>
      <c r="B146" s="60"/>
      <c r="C146" s="60"/>
      <c r="D146" s="60"/>
      <c r="E146" s="60"/>
      <c r="F146" s="60"/>
      <c r="G146" s="60"/>
      <c r="H146" s="60"/>
      <c r="I146" s="60"/>
      <c r="J146" s="61"/>
    </row>
    <row r="147" spans="1:10" x14ac:dyDescent="0.25">
      <c r="A147" s="59" t="s">
        <v>200</v>
      </c>
      <c r="B147" s="60"/>
      <c r="C147" s="60"/>
      <c r="D147" s="60"/>
      <c r="E147" s="60"/>
      <c r="F147" s="60"/>
      <c r="G147" s="60"/>
      <c r="H147" s="60"/>
      <c r="I147" s="60"/>
      <c r="J147" s="61"/>
    </row>
    <row r="148" spans="1:10" ht="96.75" customHeight="1" x14ac:dyDescent="0.25">
      <c r="A148" s="59" t="s">
        <v>586</v>
      </c>
      <c r="B148" s="60"/>
      <c r="C148" s="60"/>
      <c r="D148" s="60"/>
      <c r="E148" s="60"/>
      <c r="F148" s="60"/>
      <c r="G148" s="60"/>
      <c r="H148" s="60"/>
      <c r="I148" s="60"/>
      <c r="J148" s="61"/>
    </row>
    <row r="149" spans="1:10" ht="15.75" x14ac:dyDescent="0.25">
      <c r="A149" s="56"/>
      <c r="B149" s="57"/>
      <c r="C149" s="57"/>
      <c r="D149" s="57"/>
      <c r="E149" s="57"/>
      <c r="F149" s="57"/>
      <c r="G149" s="57"/>
      <c r="H149" s="57"/>
      <c r="I149" s="57"/>
      <c r="J149" s="58"/>
    </row>
    <row r="150" spans="1:10" ht="15.75" customHeight="1" x14ac:dyDescent="0.25">
      <c r="A150" s="59" t="s">
        <v>587</v>
      </c>
      <c r="B150" s="60"/>
      <c r="C150" s="60"/>
      <c r="D150" s="60"/>
      <c r="E150" s="60"/>
      <c r="F150" s="60"/>
      <c r="G150" s="60"/>
      <c r="H150" s="60"/>
      <c r="I150" s="60"/>
      <c r="J150" s="61"/>
    </row>
    <row r="151" spans="1:10" x14ac:dyDescent="0.25">
      <c r="A151" s="59" t="s">
        <v>200</v>
      </c>
      <c r="B151" s="60"/>
      <c r="C151" s="60"/>
      <c r="D151" s="60"/>
      <c r="E151" s="60"/>
      <c r="F151" s="60"/>
      <c r="G151" s="60"/>
      <c r="H151" s="60"/>
      <c r="I151" s="60"/>
      <c r="J151" s="61"/>
    </row>
    <row r="152" spans="1:10" ht="31.5" customHeight="1" x14ac:dyDescent="0.25">
      <c r="A152" s="59" t="s">
        <v>588</v>
      </c>
      <c r="B152" s="60"/>
      <c r="C152" s="60"/>
      <c r="D152" s="60"/>
      <c r="E152" s="60"/>
      <c r="F152" s="60"/>
      <c r="G152" s="60"/>
      <c r="H152" s="60"/>
      <c r="I152" s="60"/>
      <c r="J152" s="61"/>
    </row>
    <row r="153" spans="1:10" ht="15.75" x14ac:dyDescent="0.25">
      <c r="A153" s="56"/>
      <c r="B153" s="57"/>
      <c r="C153" s="57"/>
      <c r="D153" s="57"/>
      <c r="E153" s="57"/>
      <c r="F153" s="57"/>
      <c r="G153" s="57"/>
      <c r="H153" s="57"/>
      <c r="I153" s="57"/>
      <c r="J153" s="58"/>
    </row>
    <row r="154" spans="1:10" ht="15.75" customHeight="1" x14ac:dyDescent="0.25">
      <c r="A154" s="59" t="s">
        <v>589</v>
      </c>
      <c r="B154" s="60"/>
      <c r="C154" s="60"/>
      <c r="D154" s="60"/>
      <c r="E154" s="60"/>
      <c r="F154" s="60"/>
      <c r="G154" s="60"/>
      <c r="H154" s="60"/>
      <c r="I154" s="60"/>
      <c r="J154" s="61"/>
    </row>
    <row r="155" spans="1:10" ht="63" customHeight="1" x14ac:dyDescent="0.25">
      <c r="A155" s="56" t="s">
        <v>222</v>
      </c>
      <c r="B155" s="57"/>
      <c r="C155" s="57"/>
      <c r="D155" s="57"/>
      <c r="E155" s="57"/>
      <c r="F155" s="57"/>
      <c r="G155" s="57"/>
      <c r="H155" s="57"/>
      <c r="I155" s="57"/>
      <c r="J155" s="58"/>
    </row>
    <row r="156" spans="1:10" x14ac:dyDescent="0.25">
      <c r="A156" s="59" t="s">
        <v>200</v>
      </c>
      <c r="B156" s="60"/>
      <c r="C156" s="60"/>
      <c r="D156" s="60"/>
      <c r="E156" s="60"/>
      <c r="F156" s="60"/>
      <c r="G156" s="60"/>
      <c r="H156" s="60"/>
      <c r="I156" s="60"/>
      <c r="J156" s="61"/>
    </row>
    <row r="157" spans="1:10" ht="15.75" customHeight="1" x14ac:dyDescent="0.25">
      <c r="A157" s="84" t="s">
        <v>223</v>
      </c>
      <c r="B157" s="85"/>
      <c r="C157" s="85"/>
      <c r="D157" s="85"/>
      <c r="E157" s="85"/>
      <c r="F157" s="85"/>
      <c r="G157" s="85"/>
      <c r="H157" s="85"/>
      <c r="I157" s="85"/>
      <c r="J157" s="86"/>
    </row>
    <row r="158" spans="1:10" x14ac:dyDescent="0.25">
      <c r="A158" s="59" t="s">
        <v>200</v>
      </c>
      <c r="B158" s="60"/>
      <c r="C158" s="60"/>
      <c r="D158" s="60"/>
      <c r="E158" s="60"/>
      <c r="F158" s="60"/>
      <c r="G158" s="60"/>
      <c r="H158" s="60"/>
      <c r="I158" s="60"/>
      <c r="J158" s="61"/>
    </row>
    <row r="159" spans="1:10" ht="47.25" customHeight="1" x14ac:dyDescent="0.25">
      <c r="A159" s="59" t="s">
        <v>590</v>
      </c>
      <c r="B159" s="60"/>
      <c r="C159" s="60"/>
      <c r="D159" s="60"/>
      <c r="E159" s="60"/>
      <c r="F159" s="60"/>
      <c r="G159" s="60"/>
      <c r="H159" s="60"/>
      <c r="I159" s="60"/>
      <c r="J159" s="61"/>
    </row>
    <row r="160" spans="1:10" ht="15.75" x14ac:dyDescent="0.25">
      <c r="A160" s="56"/>
      <c r="B160" s="57"/>
      <c r="C160" s="57"/>
      <c r="D160" s="57"/>
      <c r="E160" s="57"/>
      <c r="F160" s="57"/>
      <c r="G160" s="57"/>
      <c r="H160" s="57"/>
      <c r="I160" s="57"/>
      <c r="J160" s="58"/>
    </row>
    <row r="161" spans="1:10" ht="31.5" customHeight="1" x14ac:dyDescent="0.25">
      <c r="A161" s="59" t="s">
        <v>591</v>
      </c>
      <c r="B161" s="60"/>
      <c r="C161" s="60"/>
      <c r="D161" s="60"/>
      <c r="E161" s="60"/>
      <c r="F161" s="60"/>
      <c r="G161" s="60"/>
      <c r="H161" s="60"/>
      <c r="I161" s="60"/>
      <c r="J161" s="61"/>
    </row>
    <row r="162" spans="1:10" x14ac:dyDescent="0.25">
      <c r="A162" s="59" t="s">
        <v>200</v>
      </c>
      <c r="B162" s="60"/>
      <c r="C162" s="60"/>
      <c r="D162" s="60"/>
      <c r="E162" s="60"/>
      <c r="F162" s="60"/>
      <c r="G162" s="60"/>
      <c r="H162" s="60"/>
      <c r="I162" s="60"/>
      <c r="J162" s="61"/>
    </row>
    <row r="163" spans="1:10" ht="96.75" customHeight="1" x14ac:dyDescent="0.25">
      <c r="A163" s="59" t="s">
        <v>592</v>
      </c>
      <c r="B163" s="60"/>
      <c r="C163" s="60"/>
      <c r="D163" s="60"/>
      <c r="E163" s="60"/>
      <c r="F163" s="60"/>
      <c r="G163" s="60"/>
      <c r="H163" s="60"/>
      <c r="I163" s="60"/>
      <c r="J163" s="61"/>
    </row>
    <row r="164" spans="1:10" ht="15.75" x14ac:dyDescent="0.25">
      <c r="A164" s="56"/>
      <c r="B164" s="57"/>
      <c r="C164" s="57"/>
      <c r="D164" s="57"/>
      <c r="E164" s="57"/>
      <c r="F164" s="57"/>
      <c r="G164" s="57"/>
      <c r="H164" s="57"/>
      <c r="I164" s="57"/>
      <c r="J164" s="58"/>
    </row>
    <row r="165" spans="1:10" ht="15.75" customHeight="1" x14ac:dyDescent="0.25">
      <c r="A165" s="59" t="s">
        <v>593</v>
      </c>
      <c r="B165" s="60"/>
      <c r="C165" s="60"/>
      <c r="D165" s="60"/>
      <c r="E165" s="60"/>
      <c r="F165" s="60"/>
      <c r="G165" s="60"/>
      <c r="H165" s="60"/>
      <c r="I165" s="60"/>
      <c r="J165" s="61"/>
    </row>
    <row r="166" spans="1:10" x14ac:dyDescent="0.25">
      <c r="A166" s="59" t="s">
        <v>200</v>
      </c>
      <c r="B166" s="60"/>
      <c r="C166" s="60"/>
      <c r="D166" s="60"/>
      <c r="E166" s="60"/>
      <c r="F166" s="60"/>
      <c r="G166" s="60"/>
      <c r="H166" s="60"/>
      <c r="I166" s="60"/>
      <c r="J166" s="61"/>
    </row>
    <row r="167" spans="1:10" ht="47.25" customHeight="1" x14ac:dyDescent="0.25">
      <c r="A167" s="59" t="s">
        <v>594</v>
      </c>
      <c r="B167" s="60"/>
      <c r="C167" s="60"/>
      <c r="D167" s="60"/>
      <c r="E167" s="60"/>
      <c r="F167" s="60"/>
      <c r="G167" s="60"/>
      <c r="H167" s="60"/>
      <c r="I167" s="60"/>
      <c r="J167" s="61"/>
    </row>
    <row r="168" spans="1:10" ht="47.25" customHeight="1" x14ac:dyDescent="0.25">
      <c r="A168" s="56" t="s">
        <v>224</v>
      </c>
      <c r="B168" s="57"/>
      <c r="C168" s="57"/>
      <c r="D168" s="57"/>
      <c r="E168" s="57"/>
      <c r="F168" s="57"/>
      <c r="G168" s="57"/>
      <c r="H168" s="57"/>
      <c r="I168" s="57"/>
      <c r="J168" s="58"/>
    </row>
    <row r="169" spans="1:10" ht="63" customHeight="1" x14ac:dyDescent="0.25">
      <c r="A169" s="56" t="s">
        <v>225</v>
      </c>
      <c r="B169" s="57"/>
      <c r="C169" s="57"/>
      <c r="D169" s="57"/>
      <c r="E169" s="57"/>
      <c r="F169" s="57"/>
      <c r="G169" s="57"/>
      <c r="H169" s="57"/>
      <c r="I169" s="57"/>
      <c r="J169" s="58"/>
    </row>
    <row r="170" spans="1:10" ht="15.75" x14ac:dyDescent="0.25">
      <c r="A170" s="56"/>
      <c r="B170" s="57"/>
      <c r="C170" s="57"/>
      <c r="D170" s="57"/>
      <c r="E170" s="57"/>
      <c r="F170" s="57"/>
      <c r="G170" s="57"/>
      <c r="H170" s="57"/>
      <c r="I170" s="57"/>
      <c r="J170" s="58"/>
    </row>
    <row r="171" spans="1:10" ht="15.75" customHeight="1" x14ac:dyDescent="0.25">
      <c r="A171" s="59" t="s">
        <v>595</v>
      </c>
      <c r="B171" s="60"/>
      <c r="C171" s="60"/>
      <c r="D171" s="60"/>
      <c r="E171" s="60"/>
      <c r="F171" s="60"/>
      <c r="G171" s="60"/>
      <c r="H171" s="60"/>
      <c r="I171" s="60"/>
      <c r="J171" s="61"/>
    </row>
    <row r="172" spans="1:10" x14ac:dyDescent="0.25">
      <c r="A172" s="59" t="s">
        <v>200</v>
      </c>
      <c r="B172" s="60"/>
      <c r="C172" s="60"/>
      <c r="D172" s="60"/>
      <c r="E172" s="60"/>
      <c r="F172" s="60"/>
      <c r="G172" s="60"/>
      <c r="H172" s="60"/>
      <c r="I172" s="60"/>
      <c r="J172" s="61"/>
    </row>
    <row r="173" spans="1:10" ht="78.75" customHeight="1" x14ac:dyDescent="0.25">
      <c r="A173" s="59" t="s">
        <v>596</v>
      </c>
      <c r="B173" s="60"/>
      <c r="C173" s="60"/>
      <c r="D173" s="60"/>
      <c r="E173" s="60"/>
      <c r="F173" s="60"/>
      <c r="G173" s="60"/>
      <c r="H173" s="60"/>
      <c r="I173" s="60"/>
      <c r="J173" s="61"/>
    </row>
    <row r="174" spans="1:10" ht="15.75" x14ac:dyDescent="0.25">
      <c r="A174" s="56"/>
      <c r="B174" s="57"/>
      <c r="C174" s="57"/>
      <c r="D174" s="57"/>
      <c r="E174" s="57"/>
      <c r="F174" s="57"/>
      <c r="G174" s="57"/>
      <c r="H174" s="57"/>
      <c r="I174" s="57"/>
      <c r="J174" s="58"/>
    </row>
    <row r="175" spans="1:10" ht="15.75" customHeight="1" x14ac:dyDescent="0.25">
      <c r="A175" s="59" t="s">
        <v>597</v>
      </c>
      <c r="B175" s="60"/>
      <c r="C175" s="60"/>
      <c r="D175" s="60"/>
      <c r="E175" s="60"/>
      <c r="F175" s="60"/>
      <c r="G175" s="60"/>
      <c r="H175" s="60"/>
      <c r="I175" s="60"/>
      <c r="J175" s="61"/>
    </row>
    <row r="176" spans="1:10" x14ac:dyDescent="0.25">
      <c r="A176" s="59" t="s">
        <v>200</v>
      </c>
      <c r="B176" s="60"/>
      <c r="C176" s="60"/>
      <c r="D176" s="60"/>
      <c r="E176" s="60"/>
      <c r="F176" s="60"/>
      <c r="G176" s="60"/>
      <c r="H176" s="60"/>
      <c r="I176" s="60"/>
      <c r="J176" s="61"/>
    </row>
    <row r="177" spans="1:10" ht="47.25" customHeight="1" x14ac:dyDescent="0.25">
      <c r="A177" s="59" t="s">
        <v>598</v>
      </c>
      <c r="B177" s="60"/>
      <c r="C177" s="60"/>
      <c r="D177" s="60"/>
      <c r="E177" s="60"/>
      <c r="F177" s="60"/>
      <c r="G177" s="60"/>
      <c r="H177" s="60"/>
      <c r="I177" s="60"/>
      <c r="J177" s="61"/>
    </row>
    <row r="178" spans="1:10" ht="15.75" x14ac:dyDescent="0.25">
      <c r="A178" s="56"/>
      <c r="B178" s="57"/>
      <c r="C178" s="57"/>
      <c r="D178" s="57"/>
      <c r="E178" s="57"/>
      <c r="F178" s="57"/>
      <c r="G178" s="57"/>
      <c r="H178" s="57"/>
      <c r="I178" s="57"/>
      <c r="J178" s="58"/>
    </row>
    <row r="179" spans="1:10" ht="31.5" customHeight="1" x14ac:dyDescent="0.25">
      <c r="A179" s="59" t="s">
        <v>599</v>
      </c>
      <c r="B179" s="60"/>
      <c r="C179" s="60"/>
      <c r="D179" s="60"/>
      <c r="E179" s="60"/>
      <c r="F179" s="60"/>
      <c r="G179" s="60"/>
      <c r="H179" s="60"/>
      <c r="I179" s="60"/>
      <c r="J179" s="61"/>
    </row>
    <row r="180" spans="1:10" ht="115.5" customHeight="1" x14ac:dyDescent="0.25">
      <c r="A180" s="59" t="s">
        <v>600</v>
      </c>
      <c r="B180" s="60"/>
      <c r="C180" s="60"/>
      <c r="D180" s="60"/>
      <c r="E180" s="60"/>
      <c r="F180" s="60"/>
      <c r="G180" s="60"/>
      <c r="H180" s="60"/>
      <c r="I180" s="60"/>
      <c r="J180" s="61"/>
    </row>
    <row r="181" spans="1:10" ht="15" customHeight="1" x14ac:dyDescent="0.25">
      <c r="A181" s="72"/>
      <c r="B181" s="73"/>
      <c r="C181" s="73"/>
      <c r="D181" s="73"/>
      <c r="E181" s="73"/>
      <c r="F181" s="73"/>
      <c r="G181" s="73"/>
      <c r="H181" s="73"/>
      <c r="I181" s="73"/>
      <c r="J181" s="74"/>
    </row>
    <row r="182" spans="1:10" ht="15.75" customHeight="1" x14ac:dyDescent="0.25">
      <c r="A182" s="59" t="s">
        <v>539</v>
      </c>
      <c r="B182" s="60"/>
      <c r="C182" s="60"/>
      <c r="D182" s="60"/>
      <c r="E182" s="60"/>
      <c r="F182" s="60"/>
      <c r="G182" s="60"/>
      <c r="H182" s="60"/>
      <c r="I182" s="60"/>
      <c r="J182" s="61"/>
    </row>
    <row r="183" spans="1:10" ht="31.5" customHeight="1" x14ac:dyDescent="0.25">
      <c r="A183" s="59" t="s">
        <v>601</v>
      </c>
      <c r="B183" s="60"/>
      <c r="C183" s="60"/>
      <c r="D183" s="60"/>
      <c r="E183" s="60"/>
      <c r="F183" s="60"/>
      <c r="G183" s="60"/>
      <c r="H183" s="60"/>
      <c r="I183" s="60"/>
      <c r="J183" s="61"/>
    </row>
    <row r="184" spans="1:10" x14ac:dyDescent="0.25">
      <c r="A184" s="59" t="s">
        <v>200</v>
      </c>
      <c r="B184" s="60"/>
      <c r="C184" s="60"/>
      <c r="D184" s="60"/>
      <c r="E184" s="60"/>
      <c r="F184" s="60"/>
      <c r="G184" s="60"/>
      <c r="H184" s="60"/>
      <c r="I184" s="60"/>
      <c r="J184" s="61"/>
    </row>
    <row r="185" spans="1:10" ht="110.25" customHeight="1" x14ac:dyDescent="0.25">
      <c r="A185" s="59" t="s">
        <v>602</v>
      </c>
      <c r="B185" s="60"/>
      <c r="C185" s="60"/>
      <c r="D185" s="60"/>
      <c r="E185" s="60"/>
      <c r="F185" s="60"/>
      <c r="G185" s="60"/>
      <c r="H185" s="60"/>
      <c r="I185" s="60"/>
      <c r="J185" s="61"/>
    </row>
    <row r="186" spans="1:10" ht="15.75" x14ac:dyDescent="0.25">
      <c r="A186" s="56"/>
      <c r="B186" s="57"/>
      <c r="C186" s="57"/>
      <c r="D186" s="57"/>
      <c r="E186" s="57"/>
      <c r="F186" s="57"/>
      <c r="G186" s="57"/>
      <c r="H186" s="57"/>
      <c r="I186" s="57"/>
      <c r="J186" s="58"/>
    </row>
    <row r="187" spans="1:10" ht="15.75" customHeight="1" x14ac:dyDescent="0.25">
      <c r="A187" s="59" t="s">
        <v>603</v>
      </c>
      <c r="B187" s="60"/>
      <c r="C187" s="60"/>
      <c r="D187" s="60"/>
      <c r="E187" s="60"/>
      <c r="F187" s="60"/>
      <c r="G187" s="60"/>
      <c r="H187" s="60"/>
      <c r="I187" s="60"/>
      <c r="J187" s="61"/>
    </row>
    <row r="188" spans="1:10" x14ac:dyDescent="0.25">
      <c r="A188" s="59" t="s">
        <v>200</v>
      </c>
      <c r="B188" s="60"/>
      <c r="C188" s="60"/>
      <c r="D188" s="60"/>
      <c r="E188" s="60"/>
      <c r="F188" s="60"/>
      <c r="G188" s="60"/>
      <c r="H188" s="60"/>
      <c r="I188" s="60"/>
      <c r="J188" s="61"/>
    </row>
    <row r="189" spans="1:10" ht="125.25" customHeight="1" x14ac:dyDescent="0.25">
      <c r="A189" s="59" t="s">
        <v>604</v>
      </c>
      <c r="B189" s="60"/>
      <c r="C189" s="60"/>
      <c r="D189" s="60"/>
      <c r="E189" s="60"/>
      <c r="F189" s="60"/>
      <c r="G189" s="60"/>
      <c r="H189" s="60"/>
      <c r="I189" s="60"/>
      <c r="J189" s="61"/>
    </row>
    <row r="190" spans="1:10" ht="15.75" x14ac:dyDescent="0.25">
      <c r="A190" s="56"/>
      <c r="B190" s="57"/>
      <c r="C190" s="57"/>
      <c r="D190" s="57"/>
      <c r="E190" s="57"/>
      <c r="F190" s="57"/>
      <c r="G190" s="57"/>
      <c r="H190" s="57"/>
      <c r="I190" s="57"/>
      <c r="J190" s="58"/>
    </row>
    <row r="191" spans="1:10" ht="15.75" customHeight="1" x14ac:dyDescent="0.25">
      <c r="A191" s="59" t="s">
        <v>605</v>
      </c>
      <c r="B191" s="60"/>
      <c r="C191" s="60"/>
      <c r="D191" s="60"/>
      <c r="E191" s="60"/>
      <c r="F191" s="60"/>
      <c r="G191" s="60"/>
      <c r="H191" s="60"/>
      <c r="I191" s="60"/>
      <c r="J191" s="61"/>
    </row>
    <row r="192" spans="1:10" x14ac:dyDescent="0.25">
      <c r="A192" s="59" t="s">
        <v>200</v>
      </c>
      <c r="B192" s="60"/>
      <c r="C192" s="60"/>
      <c r="D192" s="60"/>
      <c r="E192" s="60"/>
      <c r="F192" s="60"/>
      <c r="G192" s="60"/>
      <c r="H192" s="60"/>
      <c r="I192" s="60"/>
      <c r="J192" s="61"/>
    </row>
    <row r="193" spans="1:10" ht="47.25" customHeight="1" x14ac:dyDescent="0.25">
      <c r="A193" s="59" t="s">
        <v>606</v>
      </c>
      <c r="B193" s="60"/>
      <c r="C193" s="60"/>
      <c r="D193" s="60"/>
      <c r="E193" s="60"/>
      <c r="F193" s="60"/>
      <c r="G193" s="60"/>
      <c r="H193" s="60"/>
      <c r="I193" s="60"/>
      <c r="J193" s="61"/>
    </row>
    <row r="194" spans="1:10" ht="15.75" x14ac:dyDescent="0.25">
      <c r="A194" s="56"/>
      <c r="B194" s="57"/>
      <c r="C194" s="57"/>
      <c r="D194" s="57"/>
      <c r="E194" s="57"/>
      <c r="F194" s="57"/>
      <c r="G194" s="57"/>
      <c r="H194" s="57"/>
      <c r="I194" s="57"/>
      <c r="J194" s="58"/>
    </row>
    <row r="195" spans="1:10" ht="15.75" customHeight="1" x14ac:dyDescent="0.25">
      <c r="A195" s="59" t="s">
        <v>607</v>
      </c>
      <c r="B195" s="60"/>
      <c r="C195" s="60"/>
      <c r="D195" s="60"/>
      <c r="E195" s="60"/>
      <c r="F195" s="60"/>
      <c r="G195" s="60"/>
      <c r="H195" s="60"/>
      <c r="I195" s="60"/>
      <c r="J195" s="61"/>
    </row>
    <row r="196" spans="1:10" x14ac:dyDescent="0.25">
      <c r="A196" s="59" t="s">
        <v>200</v>
      </c>
      <c r="B196" s="60"/>
      <c r="C196" s="60"/>
      <c r="D196" s="60"/>
      <c r="E196" s="60"/>
      <c r="F196" s="60"/>
      <c r="G196" s="60"/>
      <c r="H196" s="60"/>
      <c r="I196" s="60"/>
      <c r="J196" s="61"/>
    </row>
    <row r="197" spans="1:10" ht="47.25" customHeight="1" x14ac:dyDescent="0.25">
      <c r="A197" s="59" t="s">
        <v>608</v>
      </c>
      <c r="B197" s="60"/>
      <c r="C197" s="60"/>
      <c r="D197" s="60"/>
      <c r="E197" s="60"/>
      <c r="F197" s="60"/>
      <c r="G197" s="60"/>
      <c r="H197" s="60"/>
      <c r="I197" s="60"/>
      <c r="J197" s="61"/>
    </row>
    <row r="198" spans="1:10" ht="15.75" x14ac:dyDescent="0.25">
      <c r="A198" s="56"/>
      <c r="B198" s="57"/>
      <c r="C198" s="57"/>
      <c r="D198" s="57"/>
      <c r="E198" s="57"/>
      <c r="F198" s="57"/>
      <c r="G198" s="57"/>
      <c r="H198" s="57"/>
      <c r="I198" s="57"/>
      <c r="J198" s="58"/>
    </row>
    <row r="199" spans="1:10" ht="31.5" customHeight="1" x14ac:dyDescent="0.25">
      <c r="A199" s="59" t="s">
        <v>609</v>
      </c>
      <c r="B199" s="60"/>
      <c r="C199" s="60"/>
      <c r="D199" s="60"/>
      <c r="E199" s="60"/>
      <c r="F199" s="60"/>
      <c r="G199" s="60"/>
      <c r="H199" s="60"/>
      <c r="I199" s="60"/>
      <c r="J199" s="61"/>
    </row>
    <row r="200" spans="1:10" x14ac:dyDescent="0.25">
      <c r="A200" s="59" t="s">
        <v>200</v>
      </c>
      <c r="B200" s="60"/>
      <c r="C200" s="60"/>
      <c r="D200" s="60"/>
      <c r="E200" s="60"/>
      <c r="F200" s="60"/>
      <c r="G200" s="60"/>
      <c r="H200" s="60"/>
      <c r="I200" s="60"/>
      <c r="J200" s="61"/>
    </row>
    <row r="201" spans="1:10" ht="159.75" customHeight="1" x14ac:dyDescent="0.25">
      <c r="A201" s="59" t="s">
        <v>610</v>
      </c>
      <c r="B201" s="60"/>
      <c r="C201" s="60"/>
      <c r="D201" s="60"/>
      <c r="E201" s="60"/>
      <c r="F201" s="60"/>
      <c r="G201" s="60"/>
      <c r="H201" s="60"/>
      <c r="I201" s="60"/>
      <c r="J201" s="61"/>
    </row>
    <row r="202" spans="1:10" ht="15.75" x14ac:dyDescent="0.25">
      <c r="A202" s="56"/>
      <c r="B202" s="57"/>
      <c r="C202" s="57"/>
      <c r="D202" s="57"/>
      <c r="E202" s="57"/>
      <c r="F202" s="57"/>
      <c r="G202" s="57"/>
      <c r="H202" s="57"/>
      <c r="I202" s="57"/>
      <c r="J202" s="58"/>
    </row>
    <row r="203" spans="1:10" ht="31.5" customHeight="1" x14ac:dyDescent="0.25">
      <c r="A203" s="59" t="s">
        <v>611</v>
      </c>
      <c r="B203" s="60"/>
      <c r="C203" s="60"/>
      <c r="D203" s="60"/>
      <c r="E203" s="60"/>
      <c r="F203" s="60"/>
      <c r="G203" s="60"/>
      <c r="H203" s="60"/>
      <c r="I203" s="60"/>
      <c r="J203" s="61"/>
    </row>
    <row r="204" spans="1:10" x14ac:dyDescent="0.25">
      <c r="A204" s="59" t="s">
        <v>200</v>
      </c>
      <c r="B204" s="60"/>
      <c r="C204" s="60"/>
      <c r="D204" s="60"/>
      <c r="E204" s="60"/>
      <c r="F204" s="60"/>
      <c r="G204" s="60"/>
      <c r="H204" s="60"/>
      <c r="I204" s="60"/>
      <c r="J204" s="61"/>
    </row>
    <row r="205" spans="1:10" ht="112.5" customHeight="1" x14ac:dyDescent="0.25">
      <c r="A205" s="59" t="s">
        <v>612</v>
      </c>
      <c r="B205" s="60"/>
      <c r="C205" s="60"/>
      <c r="D205" s="60"/>
      <c r="E205" s="60"/>
      <c r="F205" s="60"/>
      <c r="G205" s="60"/>
      <c r="H205" s="60"/>
      <c r="I205" s="60"/>
      <c r="J205" s="61"/>
    </row>
    <row r="206" spans="1:10" ht="15.75" x14ac:dyDescent="0.25">
      <c r="A206" s="56"/>
      <c r="B206" s="57"/>
      <c r="C206" s="57"/>
      <c r="D206" s="57"/>
      <c r="E206" s="57"/>
      <c r="F206" s="57"/>
      <c r="G206" s="57"/>
      <c r="H206" s="57"/>
      <c r="I206" s="57"/>
      <c r="J206" s="58"/>
    </row>
    <row r="207" spans="1:10" ht="31.5" customHeight="1" x14ac:dyDescent="0.25">
      <c r="A207" s="59" t="s">
        <v>613</v>
      </c>
      <c r="B207" s="60"/>
      <c r="C207" s="60"/>
      <c r="D207" s="60"/>
      <c r="E207" s="60"/>
      <c r="F207" s="60"/>
      <c r="G207" s="60"/>
      <c r="H207" s="60"/>
      <c r="I207" s="60"/>
      <c r="J207" s="61"/>
    </row>
    <row r="208" spans="1:10" x14ac:dyDescent="0.25">
      <c r="A208" s="59" t="s">
        <v>200</v>
      </c>
      <c r="B208" s="60"/>
      <c r="C208" s="60"/>
      <c r="D208" s="60"/>
      <c r="E208" s="60"/>
      <c r="F208" s="60"/>
      <c r="G208" s="60"/>
      <c r="H208" s="60"/>
      <c r="I208" s="60"/>
      <c r="J208" s="61"/>
    </row>
    <row r="209" spans="1:10" ht="135" customHeight="1" x14ac:dyDescent="0.25">
      <c r="A209" s="59" t="s">
        <v>614</v>
      </c>
      <c r="B209" s="60"/>
      <c r="C209" s="60"/>
      <c r="D209" s="60"/>
      <c r="E209" s="60"/>
      <c r="F209" s="60"/>
      <c r="G209" s="60"/>
      <c r="H209" s="60"/>
      <c r="I209" s="60"/>
      <c r="J209" s="61"/>
    </row>
    <row r="210" spans="1:10" ht="175.5" customHeight="1" x14ac:dyDescent="0.25">
      <c r="A210" s="56" t="s">
        <v>245</v>
      </c>
      <c r="B210" s="57"/>
      <c r="C210" s="57"/>
      <c r="D210" s="57"/>
      <c r="E210" s="57"/>
      <c r="F210" s="57"/>
      <c r="G210" s="57"/>
      <c r="H210" s="57"/>
      <c r="I210" s="57"/>
      <c r="J210" s="58"/>
    </row>
    <row r="211" spans="1:10" ht="15.75" x14ac:dyDescent="0.25">
      <c r="A211" s="56"/>
      <c r="B211" s="57"/>
      <c r="C211" s="57"/>
      <c r="D211" s="57"/>
      <c r="E211" s="57"/>
      <c r="F211" s="57"/>
      <c r="G211" s="57"/>
      <c r="H211" s="57"/>
      <c r="I211" s="57"/>
      <c r="J211" s="58"/>
    </row>
    <row r="212" spans="1:10" ht="31.5" customHeight="1" x14ac:dyDescent="0.25">
      <c r="A212" s="59" t="s">
        <v>615</v>
      </c>
      <c r="B212" s="60"/>
      <c r="C212" s="60"/>
      <c r="D212" s="60"/>
      <c r="E212" s="60"/>
      <c r="F212" s="60"/>
      <c r="G212" s="60"/>
      <c r="H212" s="60"/>
      <c r="I212" s="60"/>
      <c r="J212" s="61"/>
    </row>
    <row r="213" spans="1:10" x14ac:dyDescent="0.25">
      <c r="A213" s="59" t="s">
        <v>200</v>
      </c>
      <c r="B213" s="60"/>
      <c r="C213" s="60"/>
      <c r="D213" s="60"/>
      <c r="E213" s="60"/>
      <c r="F213" s="60"/>
      <c r="G213" s="60"/>
      <c r="H213" s="60"/>
      <c r="I213" s="60"/>
      <c r="J213" s="61"/>
    </row>
    <row r="214" spans="1:10" ht="47.25" customHeight="1" x14ac:dyDescent="0.25">
      <c r="A214" s="59" t="s">
        <v>616</v>
      </c>
      <c r="B214" s="60"/>
      <c r="C214" s="60"/>
      <c r="D214" s="60"/>
      <c r="E214" s="60"/>
      <c r="F214" s="60"/>
      <c r="G214" s="60"/>
      <c r="H214" s="60"/>
      <c r="I214" s="60"/>
      <c r="J214" s="61"/>
    </row>
    <row r="215" spans="1:10" ht="15.75" x14ac:dyDescent="0.25">
      <c r="A215" s="56"/>
      <c r="B215" s="57"/>
      <c r="C215" s="57"/>
      <c r="D215" s="57"/>
      <c r="E215" s="57"/>
      <c r="F215" s="57"/>
      <c r="G215" s="57"/>
      <c r="H215" s="57"/>
      <c r="I215" s="57"/>
      <c r="J215" s="58"/>
    </row>
    <row r="216" spans="1:10" ht="31.5" customHeight="1" x14ac:dyDescent="0.25">
      <c r="A216" s="59" t="s">
        <v>617</v>
      </c>
      <c r="B216" s="60"/>
      <c r="C216" s="60"/>
      <c r="D216" s="60"/>
      <c r="E216" s="60"/>
      <c r="F216" s="60"/>
      <c r="G216" s="60"/>
      <c r="H216" s="60"/>
      <c r="I216" s="60"/>
      <c r="J216" s="61"/>
    </row>
    <row r="217" spans="1:10" x14ac:dyDescent="0.25">
      <c r="A217" s="59" t="s">
        <v>200</v>
      </c>
      <c r="B217" s="60"/>
      <c r="C217" s="60"/>
      <c r="D217" s="60"/>
      <c r="E217" s="60"/>
      <c r="F217" s="60"/>
      <c r="G217" s="60"/>
      <c r="H217" s="60"/>
      <c r="I217" s="60"/>
      <c r="J217" s="61"/>
    </row>
    <row r="218" spans="1:10" ht="63" customHeight="1" x14ac:dyDescent="0.25">
      <c r="A218" s="59" t="s">
        <v>618</v>
      </c>
      <c r="B218" s="60"/>
      <c r="C218" s="60"/>
      <c r="D218" s="60"/>
      <c r="E218" s="60"/>
      <c r="F218" s="60"/>
      <c r="G218" s="60"/>
      <c r="H218" s="60"/>
      <c r="I218" s="60"/>
      <c r="J218" s="61"/>
    </row>
    <row r="219" spans="1:10" ht="49.5" customHeight="1" x14ac:dyDescent="0.25">
      <c r="A219" s="56" t="s">
        <v>226</v>
      </c>
      <c r="B219" s="57"/>
      <c r="C219" s="57"/>
      <c r="D219" s="57"/>
      <c r="E219" s="57"/>
      <c r="F219" s="57"/>
      <c r="G219" s="57"/>
      <c r="H219" s="57"/>
      <c r="I219" s="57"/>
      <c r="J219" s="58"/>
    </row>
    <row r="220" spans="1:10" ht="15.75" x14ac:dyDescent="0.25">
      <c r="A220" s="56"/>
      <c r="B220" s="57"/>
      <c r="C220" s="57"/>
      <c r="D220" s="57"/>
      <c r="E220" s="57"/>
      <c r="F220" s="57"/>
      <c r="G220" s="57"/>
      <c r="H220" s="57"/>
      <c r="I220" s="57"/>
      <c r="J220" s="58"/>
    </row>
    <row r="221" spans="1:10" ht="15.75" customHeight="1" x14ac:dyDescent="0.25">
      <c r="A221" s="59" t="s">
        <v>619</v>
      </c>
      <c r="B221" s="60"/>
      <c r="C221" s="60"/>
      <c r="D221" s="60"/>
      <c r="E221" s="60"/>
      <c r="F221" s="60"/>
      <c r="G221" s="60"/>
      <c r="H221" s="60"/>
      <c r="I221" s="60"/>
      <c r="J221" s="61"/>
    </row>
    <row r="222" spans="1:10" x14ac:dyDescent="0.25">
      <c r="A222" s="59" t="s">
        <v>200</v>
      </c>
      <c r="B222" s="60"/>
      <c r="C222" s="60"/>
      <c r="D222" s="60"/>
      <c r="E222" s="60"/>
      <c r="F222" s="60"/>
      <c r="G222" s="60"/>
      <c r="H222" s="60"/>
      <c r="I222" s="60"/>
      <c r="J222" s="61"/>
    </row>
    <row r="223" spans="1:10" ht="15.75" customHeight="1" x14ac:dyDescent="0.25">
      <c r="A223" s="59" t="s">
        <v>620</v>
      </c>
      <c r="B223" s="60"/>
      <c r="C223" s="60"/>
      <c r="D223" s="60"/>
      <c r="E223" s="60"/>
      <c r="F223" s="60"/>
      <c r="G223" s="60"/>
      <c r="H223" s="60"/>
      <c r="I223" s="60"/>
      <c r="J223" s="61"/>
    </row>
    <row r="224" spans="1:10" ht="78.75" customHeight="1" x14ac:dyDescent="0.25">
      <c r="A224" s="56" t="s">
        <v>227</v>
      </c>
      <c r="B224" s="57"/>
      <c r="C224" s="57"/>
      <c r="D224" s="57"/>
      <c r="E224" s="57"/>
      <c r="F224" s="57"/>
      <c r="G224" s="57"/>
      <c r="H224" s="57"/>
      <c r="I224" s="57"/>
      <c r="J224" s="58"/>
    </row>
    <row r="225" spans="1:10" ht="15.75" customHeight="1" x14ac:dyDescent="0.25">
      <c r="A225" s="56" t="s">
        <v>228</v>
      </c>
      <c r="B225" s="57"/>
      <c r="C225" s="57"/>
      <c r="D225" s="57"/>
      <c r="E225" s="57"/>
      <c r="F225" s="57"/>
      <c r="G225" s="57"/>
      <c r="H225" s="57"/>
      <c r="I225" s="57"/>
      <c r="J225" s="58"/>
    </row>
    <row r="226" spans="1:10" ht="15.75" customHeight="1" x14ac:dyDescent="0.25">
      <c r="A226" s="56" t="s">
        <v>229</v>
      </c>
      <c r="B226" s="57"/>
      <c r="C226" s="57"/>
      <c r="D226" s="57"/>
      <c r="E226" s="57"/>
      <c r="F226" s="57"/>
      <c r="G226" s="57"/>
      <c r="H226" s="57"/>
      <c r="I226" s="57"/>
      <c r="J226" s="58"/>
    </row>
    <row r="227" spans="1:10" ht="15.75" customHeight="1" x14ac:dyDescent="0.25">
      <c r="A227" s="56" t="s">
        <v>230</v>
      </c>
      <c r="B227" s="57"/>
      <c r="C227" s="57"/>
      <c r="D227" s="57"/>
      <c r="E227" s="57"/>
      <c r="F227" s="57"/>
      <c r="G227" s="57"/>
      <c r="H227" s="57"/>
      <c r="I227" s="57"/>
      <c r="J227" s="58"/>
    </row>
    <row r="228" spans="1:10" ht="31.5" customHeight="1" x14ac:dyDescent="0.25">
      <c r="A228" s="56" t="s">
        <v>231</v>
      </c>
      <c r="B228" s="57"/>
      <c r="C228" s="57"/>
      <c r="D228" s="57"/>
      <c r="E228" s="57"/>
      <c r="F228" s="57"/>
      <c r="G228" s="57"/>
      <c r="H228" s="57"/>
      <c r="I228" s="57"/>
      <c r="J228" s="58"/>
    </row>
    <row r="229" spans="1:10" ht="127.5" customHeight="1" x14ac:dyDescent="0.25">
      <c r="A229" s="56" t="s">
        <v>246</v>
      </c>
      <c r="B229" s="57"/>
      <c r="C229" s="57"/>
      <c r="D229" s="57"/>
      <c r="E229" s="57"/>
      <c r="F229" s="57"/>
      <c r="G229" s="57"/>
      <c r="H229" s="57"/>
      <c r="I229" s="57"/>
      <c r="J229" s="58"/>
    </row>
    <row r="230" spans="1:10" ht="15.75" x14ac:dyDescent="0.25">
      <c r="A230" s="56"/>
      <c r="B230" s="57"/>
      <c r="C230" s="57"/>
      <c r="D230" s="57"/>
      <c r="E230" s="57"/>
      <c r="F230" s="57"/>
      <c r="G230" s="57"/>
      <c r="H230" s="57"/>
      <c r="I230" s="57"/>
      <c r="J230" s="58"/>
    </row>
    <row r="231" spans="1:10" ht="15.75" customHeight="1" x14ac:dyDescent="0.25">
      <c r="A231" s="59" t="s">
        <v>621</v>
      </c>
      <c r="B231" s="60"/>
      <c r="C231" s="60"/>
      <c r="D231" s="60"/>
      <c r="E231" s="60"/>
      <c r="F231" s="60"/>
      <c r="G231" s="60"/>
      <c r="H231" s="60"/>
      <c r="I231" s="60"/>
      <c r="J231" s="61"/>
    </row>
    <row r="232" spans="1:10" x14ac:dyDescent="0.25">
      <c r="A232" s="59" t="s">
        <v>200</v>
      </c>
      <c r="B232" s="60"/>
      <c r="C232" s="60"/>
      <c r="D232" s="60"/>
      <c r="E232" s="60"/>
      <c r="F232" s="60"/>
      <c r="G232" s="60"/>
      <c r="H232" s="60"/>
      <c r="I232" s="60"/>
      <c r="J232" s="61"/>
    </row>
    <row r="233" spans="1:10" ht="81" customHeight="1" x14ac:dyDescent="0.25">
      <c r="A233" s="59" t="s">
        <v>622</v>
      </c>
      <c r="B233" s="60"/>
      <c r="C233" s="60"/>
      <c r="D233" s="60"/>
      <c r="E233" s="60"/>
      <c r="F233" s="60"/>
      <c r="G233" s="60"/>
      <c r="H233" s="60"/>
      <c r="I233" s="60"/>
      <c r="J233" s="61"/>
    </row>
    <row r="234" spans="1:10" ht="15.75" x14ac:dyDescent="0.25">
      <c r="A234" s="56"/>
      <c r="B234" s="57"/>
      <c r="C234" s="57"/>
      <c r="D234" s="57"/>
      <c r="E234" s="57"/>
      <c r="F234" s="57"/>
      <c r="G234" s="57"/>
      <c r="H234" s="57"/>
      <c r="I234" s="57"/>
      <c r="J234" s="58"/>
    </row>
    <row r="235" spans="1:10" ht="15.75" customHeight="1" x14ac:dyDescent="0.25">
      <c r="A235" s="59" t="s">
        <v>623</v>
      </c>
      <c r="B235" s="60"/>
      <c r="C235" s="60"/>
      <c r="D235" s="60"/>
      <c r="E235" s="60"/>
      <c r="F235" s="60"/>
      <c r="G235" s="60"/>
      <c r="H235" s="60"/>
      <c r="I235" s="60"/>
      <c r="J235" s="61"/>
    </row>
    <row r="236" spans="1:10" x14ac:dyDescent="0.25">
      <c r="A236" s="59" t="s">
        <v>200</v>
      </c>
      <c r="B236" s="60"/>
      <c r="C236" s="60"/>
      <c r="D236" s="60"/>
      <c r="E236" s="60"/>
      <c r="F236" s="60"/>
      <c r="G236" s="60"/>
      <c r="H236" s="60"/>
      <c r="I236" s="60"/>
      <c r="J236" s="61"/>
    </row>
    <row r="237" spans="1:10" ht="31.5" customHeight="1" x14ac:dyDescent="0.25">
      <c r="A237" s="59" t="s">
        <v>624</v>
      </c>
      <c r="B237" s="60"/>
      <c r="C237" s="60"/>
      <c r="D237" s="60"/>
      <c r="E237" s="60"/>
      <c r="F237" s="60"/>
      <c r="G237" s="60"/>
      <c r="H237" s="60"/>
      <c r="I237" s="60"/>
      <c r="J237" s="61"/>
    </row>
    <row r="238" spans="1:10" ht="15.75" customHeight="1" x14ac:dyDescent="0.25">
      <c r="A238" s="56" t="s">
        <v>232</v>
      </c>
      <c r="B238" s="57"/>
      <c r="C238" s="57"/>
      <c r="D238" s="57"/>
      <c r="E238" s="57"/>
      <c r="F238" s="57"/>
      <c r="G238" s="57"/>
      <c r="H238" s="57"/>
      <c r="I238" s="57"/>
      <c r="J238" s="58"/>
    </row>
    <row r="239" spans="1:10" ht="31.5" customHeight="1" x14ac:dyDescent="0.25">
      <c r="A239" s="56" t="s">
        <v>233</v>
      </c>
      <c r="B239" s="57"/>
      <c r="C239" s="57"/>
      <c r="D239" s="57"/>
      <c r="E239" s="57"/>
      <c r="F239" s="57"/>
      <c r="G239" s="57"/>
      <c r="H239" s="57"/>
      <c r="I239" s="57"/>
      <c r="J239" s="58"/>
    </row>
    <row r="240" spans="1:10" ht="21" customHeight="1" x14ac:dyDescent="0.25">
      <c r="A240" s="56" t="s">
        <v>234</v>
      </c>
      <c r="B240" s="57"/>
      <c r="C240" s="57"/>
      <c r="D240" s="57"/>
      <c r="E240" s="57"/>
      <c r="F240" s="57"/>
      <c r="G240" s="57"/>
      <c r="H240" s="57"/>
      <c r="I240" s="57"/>
      <c r="J240" s="58"/>
    </row>
    <row r="241" spans="1:10" ht="15.75" x14ac:dyDescent="0.25">
      <c r="A241" s="56"/>
      <c r="B241" s="57"/>
      <c r="C241" s="57"/>
      <c r="D241" s="57"/>
      <c r="E241" s="57"/>
      <c r="F241" s="57"/>
      <c r="G241" s="57"/>
      <c r="H241" s="57"/>
      <c r="I241" s="57"/>
      <c r="J241" s="58"/>
    </row>
    <row r="242" spans="1:10" ht="15.75" customHeight="1" x14ac:dyDescent="0.25">
      <c r="A242" s="59" t="s">
        <v>625</v>
      </c>
      <c r="B242" s="60"/>
      <c r="C242" s="60"/>
      <c r="D242" s="60"/>
      <c r="E242" s="60"/>
      <c r="F242" s="60"/>
      <c r="G242" s="60"/>
      <c r="H242" s="60"/>
      <c r="I242" s="60"/>
      <c r="J242" s="61"/>
    </row>
    <row r="243" spans="1:10" x14ac:dyDescent="0.25">
      <c r="A243" s="59" t="s">
        <v>200</v>
      </c>
      <c r="B243" s="60"/>
      <c r="C243" s="60"/>
      <c r="D243" s="60"/>
      <c r="E243" s="60"/>
      <c r="F243" s="60"/>
      <c r="G243" s="60"/>
      <c r="H243" s="60"/>
      <c r="I243" s="60"/>
      <c r="J243" s="61"/>
    </row>
    <row r="244" spans="1:10" ht="47.25" customHeight="1" x14ac:dyDescent="0.25">
      <c r="A244" s="59" t="s">
        <v>626</v>
      </c>
      <c r="B244" s="60"/>
      <c r="C244" s="60"/>
      <c r="D244" s="60"/>
      <c r="E244" s="60"/>
      <c r="F244" s="60"/>
      <c r="G244" s="60"/>
      <c r="H244" s="60"/>
      <c r="I244" s="60"/>
      <c r="J244" s="61"/>
    </row>
    <row r="245" spans="1:10" ht="15.75" x14ac:dyDescent="0.25">
      <c r="A245" s="56"/>
      <c r="B245" s="57"/>
      <c r="C245" s="57"/>
      <c r="D245" s="57"/>
      <c r="E245" s="57"/>
      <c r="F245" s="57"/>
      <c r="G245" s="57"/>
      <c r="H245" s="57"/>
      <c r="I245" s="57"/>
      <c r="J245" s="58"/>
    </row>
    <row r="246" spans="1:10" ht="15.75" customHeight="1" x14ac:dyDescent="0.25">
      <c r="A246" s="59" t="s">
        <v>627</v>
      </c>
      <c r="B246" s="60"/>
      <c r="C246" s="60"/>
      <c r="D246" s="60"/>
      <c r="E246" s="60"/>
      <c r="F246" s="60"/>
      <c r="G246" s="60"/>
      <c r="H246" s="60"/>
      <c r="I246" s="60"/>
      <c r="J246" s="61"/>
    </row>
    <row r="247" spans="1:10" x14ac:dyDescent="0.25">
      <c r="A247" s="59" t="s">
        <v>200</v>
      </c>
      <c r="B247" s="60"/>
      <c r="C247" s="60"/>
      <c r="D247" s="60"/>
      <c r="E247" s="60"/>
      <c r="F247" s="60"/>
      <c r="G247" s="60"/>
      <c r="H247" s="60"/>
      <c r="I247" s="60"/>
      <c r="J247" s="61"/>
    </row>
    <row r="248" spans="1:10" ht="63" customHeight="1" x14ac:dyDescent="0.25">
      <c r="A248" s="59" t="s">
        <v>628</v>
      </c>
      <c r="B248" s="60"/>
      <c r="C248" s="60"/>
      <c r="D248" s="60"/>
      <c r="E248" s="60"/>
      <c r="F248" s="60"/>
      <c r="G248" s="60"/>
      <c r="H248" s="60"/>
      <c r="I248" s="60"/>
      <c r="J248" s="61"/>
    </row>
    <row r="249" spans="1:10" ht="31.5" customHeight="1" x14ac:dyDescent="0.25">
      <c r="A249" s="56" t="s">
        <v>235</v>
      </c>
      <c r="B249" s="57"/>
      <c r="C249" s="57"/>
      <c r="D249" s="57"/>
      <c r="E249" s="57"/>
      <c r="F249" s="57"/>
      <c r="G249" s="57"/>
      <c r="H249" s="57"/>
      <c r="I249" s="57"/>
      <c r="J249" s="58"/>
    </row>
    <row r="250" spans="1:10" ht="15.75" customHeight="1" x14ac:dyDescent="0.25">
      <c r="A250" s="56" t="s">
        <v>236</v>
      </c>
      <c r="B250" s="57"/>
      <c r="C250" s="57"/>
      <c r="D250" s="57"/>
      <c r="E250" s="57"/>
      <c r="F250" s="57"/>
      <c r="G250" s="57"/>
      <c r="H250" s="57"/>
      <c r="I250" s="57"/>
      <c r="J250" s="58"/>
    </row>
    <row r="251" spans="1:10" ht="15.75" x14ac:dyDescent="0.25">
      <c r="A251" s="56"/>
      <c r="B251" s="57"/>
      <c r="C251" s="57"/>
      <c r="D251" s="57"/>
      <c r="E251" s="57"/>
      <c r="F251" s="57"/>
      <c r="G251" s="57"/>
      <c r="H251" s="57"/>
      <c r="I251" s="57"/>
      <c r="J251" s="58"/>
    </row>
    <row r="252" spans="1:10" ht="31.5" customHeight="1" x14ac:dyDescent="0.25">
      <c r="A252" s="59" t="s">
        <v>629</v>
      </c>
      <c r="B252" s="60"/>
      <c r="C252" s="60"/>
      <c r="D252" s="60"/>
      <c r="E252" s="60"/>
      <c r="F252" s="60"/>
      <c r="G252" s="60"/>
      <c r="H252" s="60"/>
      <c r="I252" s="60"/>
      <c r="J252" s="61"/>
    </row>
    <row r="253" spans="1:10" ht="15.75" x14ac:dyDescent="0.25">
      <c r="A253" s="75"/>
      <c r="B253" s="76"/>
      <c r="C253" s="76"/>
      <c r="D253" s="76"/>
      <c r="E253" s="76"/>
      <c r="F253" s="76"/>
      <c r="G253" s="76"/>
      <c r="H253" s="76"/>
      <c r="I253" s="76"/>
      <c r="J253" s="77"/>
    </row>
    <row r="254" spans="1:10" ht="78.75" customHeight="1" x14ac:dyDescent="0.25">
      <c r="A254" s="78" t="s">
        <v>237</v>
      </c>
      <c r="B254" s="79"/>
      <c r="C254" s="79"/>
      <c r="D254" s="79"/>
      <c r="E254" s="79"/>
      <c r="F254" s="79"/>
      <c r="G254" s="79"/>
      <c r="H254" s="79"/>
      <c r="I254" s="79"/>
      <c r="J254" s="80"/>
    </row>
    <row r="255" spans="1:10" x14ac:dyDescent="0.25">
      <c r="A255" s="81"/>
      <c r="B255" s="82"/>
      <c r="C255" s="82"/>
      <c r="D255" s="82"/>
      <c r="E255" s="82"/>
      <c r="F255" s="82"/>
      <c r="G255" s="82"/>
      <c r="H255" s="82"/>
      <c r="I255" s="82"/>
      <c r="J255" s="83"/>
    </row>
    <row r="256" spans="1:10" ht="15.75" customHeight="1" x14ac:dyDescent="0.25">
      <c r="A256" s="75" t="s">
        <v>630</v>
      </c>
      <c r="B256" s="76"/>
      <c r="C256" s="76"/>
      <c r="D256" s="76"/>
      <c r="E256" s="76"/>
      <c r="F256" s="76"/>
      <c r="G256" s="76"/>
      <c r="H256" s="76"/>
      <c r="I256" s="76"/>
      <c r="J256" s="77"/>
    </row>
    <row r="257" spans="1:10" x14ac:dyDescent="0.25">
      <c r="A257" s="59" t="s">
        <v>200</v>
      </c>
      <c r="B257" s="60"/>
      <c r="C257" s="60"/>
      <c r="D257" s="60"/>
      <c r="E257" s="60"/>
      <c r="F257" s="60"/>
      <c r="G257" s="60"/>
      <c r="H257" s="60"/>
      <c r="I257" s="60"/>
      <c r="J257" s="61"/>
    </row>
    <row r="258" spans="1:10" ht="15.75" customHeight="1" x14ac:dyDescent="0.25">
      <c r="A258" s="59" t="s">
        <v>631</v>
      </c>
      <c r="B258" s="60"/>
      <c r="C258" s="60"/>
      <c r="D258" s="60"/>
      <c r="E258" s="60"/>
      <c r="F258" s="60"/>
      <c r="G258" s="60"/>
      <c r="H258" s="60"/>
      <c r="I258" s="60"/>
      <c r="J258" s="61"/>
    </row>
    <row r="259" spans="1:10" ht="31.5" customHeight="1" x14ac:dyDescent="0.25">
      <c r="A259" s="56" t="s">
        <v>238</v>
      </c>
      <c r="B259" s="57"/>
      <c r="C259" s="57"/>
      <c r="D259" s="57"/>
      <c r="E259" s="57"/>
      <c r="F259" s="57"/>
      <c r="G259" s="57"/>
      <c r="H259" s="57"/>
      <c r="I259" s="57"/>
      <c r="J259" s="58"/>
    </row>
    <row r="260" spans="1:10" ht="31.5" customHeight="1" x14ac:dyDescent="0.25">
      <c r="A260" s="56" t="s">
        <v>239</v>
      </c>
      <c r="B260" s="57"/>
      <c r="C260" s="57"/>
      <c r="D260" s="57"/>
      <c r="E260" s="57"/>
      <c r="F260" s="57"/>
      <c r="G260" s="57"/>
      <c r="H260" s="57"/>
      <c r="I260" s="57"/>
      <c r="J260" s="58"/>
    </row>
    <row r="261" spans="1:10" ht="15.75" customHeight="1" x14ac:dyDescent="0.25">
      <c r="A261" s="56" t="s">
        <v>240</v>
      </c>
      <c r="B261" s="57"/>
      <c r="C261" s="57"/>
      <c r="D261" s="57"/>
      <c r="E261" s="57"/>
      <c r="F261" s="57"/>
      <c r="G261" s="57"/>
      <c r="H261" s="57"/>
      <c r="I261" s="57"/>
      <c r="J261" s="58"/>
    </row>
    <row r="262" spans="1:10" ht="31.5" customHeight="1" x14ac:dyDescent="0.25">
      <c r="A262" s="56" t="s">
        <v>241</v>
      </c>
      <c r="B262" s="57"/>
      <c r="C262" s="57"/>
      <c r="D262" s="57"/>
      <c r="E262" s="57"/>
      <c r="F262" s="57"/>
      <c r="G262" s="57"/>
      <c r="H262" s="57"/>
      <c r="I262" s="57"/>
      <c r="J262" s="58"/>
    </row>
    <row r="263" spans="1:10" ht="15.75" customHeight="1" x14ac:dyDescent="0.25">
      <c r="A263" s="56" t="s">
        <v>242</v>
      </c>
      <c r="B263" s="57"/>
      <c r="C263" s="57"/>
      <c r="D263" s="57"/>
      <c r="E263" s="57"/>
      <c r="F263" s="57"/>
      <c r="G263" s="57"/>
      <c r="H263" s="57"/>
      <c r="I263" s="57"/>
      <c r="J263" s="58"/>
    </row>
    <row r="264" spans="1:10" ht="15.75" x14ac:dyDescent="0.25">
      <c r="A264" s="56"/>
      <c r="B264" s="57"/>
      <c r="C264" s="57"/>
      <c r="D264" s="57"/>
      <c r="E264" s="57"/>
      <c r="F264" s="57"/>
      <c r="G264" s="57"/>
      <c r="H264" s="57"/>
      <c r="I264" s="57"/>
      <c r="J264" s="58"/>
    </row>
    <row r="265" spans="1:10" ht="15.75" customHeight="1" x14ac:dyDescent="0.25">
      <c r="A265" s="59" t="s">
        <v>632</v>
      </c>
      <c r="B265" s="60"/>
      <c r="C265" s="60"/>
      <c r="D265" s="60"/>
      <c r="E265" s="60"/>
      <c r="F265" s="60"/>
      <c r="G265" s="60"/>
      <c r="H265" s="60"/>
      <c r="I265" s="60"/>
      <c r="J265" s="61"/>
    </row>
    <row r="266" spans="1:10" x14ac:dyDescent="0.25">
      <c r="A266" s="59" t="s">
        <v>200</v>
      </c>
      <c r="B266" s="60"/>
      <c r="C266" s="60"/>
      <c r="D266" s="60"/>
      <c r="E266" s="60"/>
      <c r="F266" s="60"/>
      <c r="G266" s="60"/>
      <c r="H266" s="60"/>
      <c r="I266" s="60"/>
      <c r="J266" s="61"/>
    </row>
    <row r="267" spans="1:10" ht="47.25" customHeight="1" x14ac:dyDescent="0.25">
      <c r="A267" s="59" t="s">
        <v>633</v>
      </c>
      <c r="B267" s="60"/>
      <c r="C267" s="60"/>
      <c r="D267" s="60"/>
      <c r="E267" s="60"/>
      <c r="F267" s="60"/>
      <c r="G267" s="60"/>
      <c r="H267" s="60"/>
      <c r="I267" s="60"/>
      <c r="J267" s="61"/>
    </row>
    <row r="268" spans="1:10" ht="15.75" x14ac:dyDescent="0.25">
      <c r="A268" s="56"/>
      <c r="B268" s="57"/>
      <c r="C268" s="57"/>
      <c r="D268" s="57"/>
      <c r="E268" s="57"/>
      <c r="F268" s="57"/>
      <c r="G268" s="57"/>
      <c r="H268" s="57"/>
      <c r="I268" s="57"/>
      <c r="J268" s="58"/>
    </row>
    <row r="269" spans="1:10" ht="15.75" customHeight="1" x14ac:dyDescent="0.25">
      <c r="A269" s="59" t="s">
        <v>634</v>
      </c>
      <c r="B269" s="60"/>
      <c r="C269" s="60"/>
      <c r="D269" s="60"/>
      <c r="E269" s="60"/>
      <c r="F269" s="60"/>
      <c r="G269" s="60"/>
      <c r="H269" s="60"/>
      <c r="I269" s="60"/>
      <c r="J269" s="61"/>
    </row>
    <row r="270" spans="1:10" x14ac:dyDescent="0.25">
      <c r="A270" s="62" t="s">
        <v>200</v>
      </c>
      <c r="B270" s="63"/>
      <c r="C270" s="63"/>
      <c r="D270" s="63"/>
      <c r="E270" s="63"/>
      <c r="F270" s="63"/>
      <c r="G270" s="63"/>
      <c r="H270" s="63"/>
      <c r="I270" s="63"/>
      <c r="J270" s="64"/>
    </row>
    <row r="271" spans="1:10" ht="57.75" customHeight="1" thickBot="1" x14ac:dyDescent="0.3">
      <c r="A271" s="65" t="s">
        <v>635</v>
      </c>
      <c r="B271" s="66"/>
      <c r="C271" s="66"/>
      <c r="D271" s="66"/>
      <c r="E271" s="66"/>
      <c r="F271" s="66"/>
      <c r="G271" s="66"/>
      <c r="H271" s="66"/>
      <c r="I271" s="66"/>
      <c r="J271" s="67"/>
    </row>
  </sheetData>
  <mergeCells count="272">
    <mergeCell ref="A3:J3"/>
    <mergeCell ref="A4:B4"/>
    <mergeCell ref="C4:J4"/>
    <mergeCell ref="A5:B5"/>
    <mergeCell ref="C5:J5"/>
    <mergeCell ref="A6:B6"/>
    <mergeCell ref="C6:J6"/>
    <mergeCell ref="A13:J13"/>
    <mergeCell ref="A14:J14"/>
    <mergeCell ref="A15:J15"/>
    <mergeCell ref="A16:J16"/>
    <mergeCell ref="A17:J17"/>
    <mergeCell ref="A18:J18"/>
    <mergeCell ref="A7:B8"/>
    <mergeCell ref="C7:J8"/>
    <mergeCell ref="A9:J9"/>
    <mergeCell ref="A10:J10"/>
    <mergeCell ref="A11:J11"/>
    <mergeCell ref="A12:J12"/>
    <mergeCell ref="A25:J25"/>
    <mergeCell ref="A26:J26"/>
    <mergeCell ref="A27:J27"/>
    <mergeCell ref="A28:J28"/>
    <mergeCell ref="A29:J29"/>
    <mergeCell ref="A30:J30"/>
    <mergeCell ref="A19:J19"/>
    <mergeCell ref="A20:J20"/>
    <mergeCell ref="A21:J21"/>
    <mergeCell ref="A22:J22"/>
    <mergeCell ref="A23:J23"/>
    <mergeCell ref="A24:J24"/>
    <mergeCell ref="A38:J38"/>
    <mergeCell ref="A39:J39"/>
    <mergeCell ref="A40:J40"/>
    <mergeCell ref="A41:J41"/>
    <mergeCell ref="A42:J42"/>
    <mergeCell ref="A43:J43"/>
    <mergeCell ref="A31:J31"/>
    <mergeCell ref="A32:J32"/>
    <mergeCell ref="A33:J33"/>
    <mergeCell ref="A34:J34"/>
    <mergeCell ref="A35:J35"/>
    <mergeCell ref="A36:J37"/>
    <mergeCell ref="A50:J50"/>
    <mergeCell ref="A51:J51"/>
    <mergeCell ref="A52:J52"/>
    <mergeCell ref="A53:J53"/>
    <mergeCell ref="A54:J54"/>
    <mergeCell ref="A55:J55"/>
    <mergeCell ref="A44:J44"/>
    <mergeCell ref="A45:J45"/>
    <mergeCell ref="A46:J46"/>
    <mergeCell ref="A47:J47"/>
    <mergeCell ref="A48:J48"/>
    <mergeCell ref="A49:J49"/>
    <mergeCell ref="A62:J62"/>
    <mergeCell ref="A63:J63"/>
    <mergeCell ref="A64:J64"/>
    <mergeCell ref="A65:J65"/>
    <mergeCell ref="A66:J66"/>
    <mergeCell ref="A67:J67"/>
    <mergeCell ref="A56:J56"/>
    <mergeCell ref="A57:J57"/>
    <mergeCell ref="A58:J58"/>
    <mergeCell ref="A59:J59"/>
    <mergeCell ref="A60:J60"/>
    <mergeCell ref="A61:J61"/>
    <mergeCell ref="A74:J74"/>
    <mergeCell ref="A75:J75"/>
    <mergeCell ref="A76:J76"/>
    <mergeCell ref="A77:J77"/>
    <mergeCell ref="A78:J78"/>
    <mergeCell ref="A79:J79"/>
    <mergeCell ref="A68:J68"/>
    <mergeCell ref="A69:J69"/>
    <mergeCell ref="A70:J70"/>
    <mergeCell ref="A71:J71"/>
    <mergeCell ref="A72:J72"/>
    <mergeCell ref="A73:J73"/>
    <mergeCell ref="A86:J86"/>
    <mergeCell ref="A87:J87"/>
    <mergeCell ref="A88:J88"/>
    <mergeCell ref="A89:J89"/>
    <mergeCell ref="A90:J90"/>
    <mergeCell ref="A91:J91"/>
    <mergeCell ref="A80:J80"/>
    <mergeCell ref="A81:J81"/>
    <mergeCell ref="A82:J82"/>
    <mergeCell ref="A83:J83"/>
    <mergeCell ref="A84:J84"/>
    <mergeCell ref="A85:J85"/>
    <mergeCell ref="A99:J99"/>
    <mergeCell ref="A100:J100"/>
    <mergeCell ref="A101:J101"/>
    <mergeCell ref="A102:J102"/>
    <mergeCell ref="A103:J103"/>
    <mergeCell ref="A104:J104"/>
    <mergeCell ref="A92:J92"/>
    <mergeCell ref="A94:J94"/>
    <mergeCell ref="A95:J95"/>
    <mergeCell ref="A96:J96"/>
    <mergeCell ref="A97:J97"/>
    <mergeCell ref="A98:J98"/>
    <mergeCell ref="A111:J111"/>
    <mergeCell ref="A112:J112"/>
    <mergeCell ref="A113:J113"/>
    <mergeCell ref="A114:J114"/>
    <mergeCell ref="A115:J115"/>
    <mergeCell ref="A116:J116"/>
    <mergeCell ref="A105:J105"/>
    <mergeCell ref="A106:J106"/>
    <mergeCell ref="A107:J107"/>
    <mergeCell ref="A108:J108"/>
    <mergeCell ref="A109:J109"/>
    <mergeCell ref="A110:J110"/>
    <mergeCell ref="A123:J123"/>
    <mergeCell ref="A124:J124"/>
    <mergeCell ref="A125:J125"/>
    <mergeCell ref="A126:J126"/>
    <mergeCell ref="A127:J127"/>
    <mergeCell ref="A128:J128"/>
    <mergeCell ref="A117:J117"/>
    <mergeCell ref="A118:J118"/>
    <mergeCell ref="A119:J119"/>
    <mergeCell ref="A120:J120"/>
    <mergeCell ref="A121:J121"/>
    <mergeCell ref="A122:J122"/>
    <mergeCell ref="A135:J135"/>
    <mergeCell ref="A136:J136"/>
    <mergeCell ref="A137:J137"/>
    <mergeCell ref="A138:J138"/>
    <mergeCell ref="A139:J139"/>
    <mergeCell ref="A140:J140"/>
    <mergeCell ref="A129:J129"/>
    <mergeCell ref="A130:J130"/>
    <mergeCell ref="A131:J131"/>
    <mergeCell ref="A132:J132"/>
    <mergeCell ref="A133:J133"/>
    <mergeCell ref="A134:J134"/>
    <mergeCell ref="A147:J147"/>
    <mergeCell ref="A148:J148"/>
    <mergeCell ref="A149:J149"/>
    <mergeCell ref="A150:J150"/>
    <mergeCell ref="A151:J151"/>
    <mergeCell ref="A152:J152"/>
    <mergeCell ref="A141:J141"/>
    <mergeCell ref="A142:J142"/>
    <mergeCell ref="A143:J143"/>
    <mergeCell ref="A144:J144"/>
    <mergeCell ref="A145:J145"/>
    <mergeCell ref="A146:J146"/>
    <mergeCell ref="A159:J159"/>
    <mergeCell ref="A160:J160"/>
    <mergeCell ref="A161:J161"/>
    <mergeCell ref="A162:J162"/>
    <mergeCell ref="A163:J163"/>
    <mergeCell ref="A164:J164"/>
    <mergeCell ref="A153:J153"/>
    <mergeCell ref="A154:J154"/>
    <mergeCell ref="A155:J155"/>
    <mergeCell ref="A156:J156"/>
    <mergeCell ref="A157:J157"/>
    <mergeCell ref="A158:J158"/>
    <mergeCell ref="A171:J171"/>
    <mergeCell ref="A172:J172"/>
    <mergeCell ref="A173:J173"/>
    <mergeCell ref="A174:J174"/>
    <mergeCell ref="A175:J175"/>
    <mergeCell ref="A176:J176"/>
    <mergeCell ref="A165:J165"/>
    <mergeCell ref="A166:J166"/>
    <mergeCell ref="A167:J167"/>
    <mergeCell ref="A168:J168"/>
    <mergeCell ref="A169:J169"/>
    <mergeCell ref="A170:J170"/>
    <mergeCell ref="A184:J184"/>
    <mergeCell ref="A185:J185"/>
    <mergeCell ref="A186:J186"/>
    <mergeCell ref="A187:J187"/>
    <mergeCell ref="A188:J188"/>
    <mergeCell ref="A189:J189"/>
    <mergeCell ref="A177:J177"/>
    <mergeCell ref="A178:J178"/>
    <mergeCell ref="A179:J179"/>
    <mergeCell ref="A180:J180"/>
    <mergeCell ref="A182:J182"/>
    <mergeCell ref="A183:J183"/>
    <mergeCell ref="A196:J196"/>
    <mergeCell ref="A197:J197"/>
    <mergeCell ref="A198:J198"/>
    <mergeCell ref="A199:J199"/>
    <mergeCell ref="A200:J200"/>
    <mergeCell ref="A201:J201"/>
    <mergeCell ref="A190:J190"/>
    <mergeCell ref="A191:J191"/>
    <mergeCell ref="A192:J192"/>
    <mergeCell ref="A193:J193"/>
    <mergeCell ref="A194:J194"/>
    <mergeCell ref="A195:J195"/>
    <mergeCell ref="A208:J208"/>
    <mergeCell ref="A209:J209"/>
    <mergeCell ref="A210:J210"/>
    <mergeCell ref="A211:J211"/>
    <mergeCell ref="A212:J212"/>
    <mergeCell ref="A213:J213"/>
    <mergeCell ref="A202:J202"/>
    <mergeCell ref="A203:J203"/>
    <mergeCell ref="A204:J204"/>
    <mergeCell ref="A205:J205"/>
    <mergeCell ref="A206:J206"/>
    <mergeCell ref="A207:J207"/>
    <mergeCell ref="A220:J220"/>
    <mergeCell ref="A221:J221"/>
    <mergeCell ref="A222:J222"/>
    <mergeCell ref="A223:J223"/>
    <mergeCell ref="A224:J224"/>
    <mergeCell ref="A225:J225"/>
    <mergeCell ref="A214:J214"/>
    <mergeCell ref="A215:J215"/>
    <mergeCell ref="A216:J216"/>
    <mergeCell ref="A217:J217"/>
    <mergeCell ref="A218:J218"/>
    <mergeCell ref="A219:J219"/>
    <mergeCell ref="A232:J232"/>
    <mergeCell ref="A233:J233"/>
    <mergeCell ref="A234:J234"/>
    <mergeCell ref="A235:J235"/>
    <mergeCell ref="A236:J236"/>
    <mergeCell ref="A237:J237"/>
    <mergeCell ref="A226:J226"/>
    <mergeCell ref="A227:J227"/>
    <mergeCell ref="A228:J228"/>
    <mergeCell ref="A229:J229"/>
    <mergeCell ref="A230:J230"/>
    <mergeCell ref="A231:J231"/>
    <mergeCell ref="A255:J255"/>
    <mergeCell ref="A244:J244"/>
    <mergeCell ref="A245:J245"/>
    <mergeCell ref="A246:J246"/>
    <mergeCell ref="A247:J247"/>
    <mergeCell ref="A248:J248"/>
    <mergeCell ref="A249:J249"/>
    <mergeCell ref="A238:J238"/>
    <mergeCell ref="A239:J239"/>
    <mergeCell ref="A240:J240"/>
    <mergeCell ref="A241:J241"/>
    <mergeCell ref="A242:J242"/>
    <mergeCell ref="A243:J243"/>
    <mergeCell ref="A268:J268"/>
    <mergeCell ref="A269:J269"/>
    <mergeCell ref="A270:J270"/>
    <mergeCell ref="A271:J271"/>
    <mergeCell ref="F1:J1"/>
    <mergeCell ref="A93:J93"/>
    <mergeCell ref="A181:J181"/>
    <mergeCell ref="A262:J262"/>
    <mergeCell ref="A263:J263"/>
    <mergeCell ref="A264:J264"/>
    <mergeCell ref="A265:J265"/>
    <mergeCell ref="A266:J266"/>
    <mergeCell ref="A267:J267"/>
    <mergeCell ref="A256:J256"/>
    <mergeCell ref="A257:J257"/>
    <mergeCell ref="A258:J258"/>
    <mergeCell ref="A259:J259"/>
    <mergeCell ref="A260:J260"/>
    <mergeCell ref="A261:J261"/>
    <mergeCell ref="A250:J250"/>
    <mergeCell ref="A251:J251"/>
    <mergeCell ref="A252:J252"/>
    <mergeCell ref="A253:J253"/>
    <mergeCell ref="A254:J254"/>
  </mergeCells>
  <hyperlinks>
    <hyperlink ref="C5" r:id="rId1" display="mailto:palmira.raskauskiene@alytus.lt" xr:uid="{ED07B79D-239C-4EA7-9B77-C2504A2F3BAB}"/>
  </hyperlinks>
  <pageMargins left="0.78" right="0.55118110236220474" top="0.74803149606299213" bottom="0.74803149606299213"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1"/>
  <sheetViews>
    <sheetView showZeros="0" zoomScale="115" zoomScaleNormal="115" workbookViewId="0">
      <pane xSplit="3" ySplit="8" topLeftCell="D9" activePane="bottomRight" state="frozen"/>
      <selection pane="topRight" activeCell="E1" sqref="E1"/>
      <selection pane="bottomLeft" activeCell="A8" sqref="A8"/>
      <selection pane="bottomRight" activeCell="A208" sqref="A208:XFD211"/>
    </sheetView>
  </sheetViews>
  <sheetFormatPr defaultRowHeight="36.75" customHeight="1" x14ac:dyDescent="0.2"/>
  <cols>
    <col min="1" max="1" width="12.42578125" style="5" customWidth="1"/>
    <col min="2" max="2" width="35.85546875" style="5" customWidth="1"/>
    <col min="3" max="3" width="8.42578125" style="5" customWidth="1"/>
    <col min="4" max="4" width="10.42578125" style="5" customWidth="1"/>
    <col min="5" max="5" width="10.85546875" style="5" customWidth="1"/>
    <col min="6" max="6" width="10.140625" style="5" customWidth="1"/>
    <col min="7" max="7" width="9.7109375" style="5" customWidth="1"/>
    <col min="8" max="16384" width="9.140625" style="5"/>
  </cols>
  <sheetData>
    <row r="1" spans="1:6" ht="43.5" customHeight="1" x14ac:dyDescent="0.2">
      <c r="D1" s="120" t="s">
        <v>187</v>
      </c>
      <c r="E1" s="120"/>
      <c r="F1" s="120"/>
    </row>
    <row r="2" spans="1:6" ht="9" customHeight="1" x14ac:dyDescent="0.2">
      <c r="D2" s="42"/>
      <c r="E2" s="42"/>
      <c r="F2" s="42"/>
    </row>
    <row r="3" spans="1:6" s="15" customFormat="1" ht="36" customHeight="1" thickBot="1" x14ac:dyDescent="0.25">
      <c r="A3" s="124" t="s">
        <v>188</v>
      </c>
      <c r="B3" s="125"/>
      <c r="C3" s="125"/>
      <c r="D3" s="125"/>
      <c r="E3" s="125"/>
      <c r="F3" s="125"/>
    </row>
    <row r="4" spans="1:6" ht="36.75" customHeight="1" x14ac:dyDescent="0.2">
      <c r="A4" s="126" t="s">
        <v>123</v>
      </c>
      <c r="B4" s="129" t="s">
        <v>124</v>
      </c>
      <c r="C4" s="132" t="s">
        <v>128</v>
      </c>
      <c r="D4" s="121" t="s">
        <v>125</v>
      </c>
      <c r="E4" s="121" t="s">
        <v>126</v>
      </c>
      <c r="F4" s="121" t="s">
        <v>127</v>
      </c>
    </row>
    <row r="5" spans="1:6" ht="30" customHeight="1" x14ac:dyDescent="0.2">
      <c r="A5" s="127"/>
      <c r="B5" s="130"/>
      <c r="C5" s="133"/>
      <c r="D5" s="122"/>
      <c r="E5" s="122"/>
      <c r="F5" s="122"/>
    </row>
    <row r="6" spans="1:6" ht="6" customHeight="1" thickBot="1" x14ac:dyDescent="0.25">
      <c r="A6" s="128"/>
      <c r="B6" s="131"/>
      <c r="C6" s="134"/>
      <c r="D6" s="123"/>
      <c r="E6" s="123"/>
      <c r="F6" s="123"/>
    </row>
    <row r="7" spans="1:6" s="20" customFormat="1" ht="28.5" customHeight="1" thickBot="1" x14ac:dyDescent="0.25">
      <c r="A7" s="21" t="s">
        <v>0</v>
      </c>
      <c r="B7" s="22" t="s">
        <v>1</v>
      </c>
      <c r="C7" s="23"/>
      <c r="D7" s="24">
        <f>D9+D41+D87+D130</f>
        <v>25415.8</v>
      </c>
      <c r="E7" s="24">
        <f>E9+E41+E87+E130</f>
        <v>38430.699999999997</v>
      </c>
      <c r="F7" s="24">
        <f>F9+F41+F87+F130</f>
        <v>32573.8</v>
      </c>
    </row>
    <row r="8" spans="1:6" ht="12" hidden="1" customHeight="1" thickBot="1" x14ac:dyDescent="0.25">
      <c r="A8" s="16"/>
      <c r="B8" s="17"/>
      <c r="C8" s="18"/>
      <c r="D8" s="19"/>
      <c r="E8" s="19"/>
      <c r="F8" s="19"/>
    </row>
    <row r="9" spans="1:6" ht="32.25" customHeight="1" thickBot="1" x14ac:dyDescent="0.25">
      <c r="A9" s="6" t="s">
        <v>145</v>
      </c>
      <c r="B9" s="7" t="s">
        <v>2</v>
      </c>
      <c r="C9" s="8"/>
      <c r="D9" s="9">
        <f>D10+D13+D16+D17+D18+D19+D20+D21+D22+D23+D26+D29+D30+D31+D34+D37+D38+D39+D40</f>
        <v>2006.6000000000001</v>
      </c>
      <c r="E9" s="9">
        <f>E10+E13+E16+E17+E18+E19+E20+E21+E22+E23+E26+E29+E30+E31+E34+E37+E38+E39+E40</f>
        <v>265.5</v>
      </c>
      <c r="F9" s="9">
        <f>F10+F13+F16+F17+F18+F19+F20+F21+F22+F23+F26+F29+F30+F31+F34+F37+F38+F39+F40</f>
        <v>265.5</v>
      </c>
    </row>
    <row r="10" spans="1:6" ht="22.5" hidden="1" customHeight="1" thickBot="1" x14ac:dyDescent="0.25">
      <c r="A10" s="10"/>
      <c r="B10" s="11"/>
      <c r="C10" s="12"/>
      <c r="D10" s="13">
        <f>SUM(D11:D12)</f>
        <v>0</v>
      </c>
      <c r="E10" s="13">
        <f>SUM(E11:E12)</f>
        <v>0</v>
      </c>
      <c r="F10" s="13">
        <f>SUM(F11:F12)</f>
        <v>0</v>
      </c>
    </row>
    <row r="11" spans="1:6" ht="22.5" hidden="1" customHeight="1" x14ac:dyDescent="0.2">
      <c r="A11" s="1"/>
      <c r="B11" s="2"/>
      <c r="C11" s="3"/>
      <c r="D11" s="4">
        <v>0</v>
      </c>
      <c r="E11" s="4">
        <v>0</v>
      </c>
      <c r="F11" s="4">
        <v>0</v>
      </c>
    </row>
    <row r="12" spans="1:6" ht="10.5" hidden="1" customHeight="1" thickBot="1" x14ac:dyDescent="0.25">
      <c r="A12" s="1"/>
      <c r="B12" s="2"/>
      <c r="C12" s="3"/>
      <c r="D12" s="4">
        <v>0</v>
      </c>
      <c r="E12" s="4">
        <v>0</v>
      </c>
      <c r="F12" s="4">
        <v>0</v>
      </c>
    </row>
    <row r="13" spans="1:6" ht="26.25" customHeight="1" x14ac:dyDescent="0.2">
      <c r="A13" s="10" t="s">
        <v>129</v>
      </c>
      <c r="B13" s="11" t="s">
        <v>5</v>
      </c>
      <c r="C13" s="12"/>
      <c r="D13" s="13">
        <f>SUM(D14:D15)</f>
        <v>1653.7</v>
      </c>
      <c r="E13" s="13">
        <f>SUM(E14:E15)</f>
        <v>0</v>
      </c>
      <c r="F13" s="13">
        <f>SUM(F14:F15)</f>
        <v>0</v>
      </c>
    </row>
    <row r="14" spans="1:6" ht="24" customHeight="1" x14ac:dyDescent="0.2">
      <c r="A14" s="1"/>
      <c r="B14" s="2"/>
      <c r="C14" s="3" t="s">
        <v>6</v>
      </c>
      <c r="D14" s="4">
        <v>0</v>
      </c>
      <c r="E14" s="4">
        <v>0</v>
      </c>
      <c r="F14" s="4">
        <v>0</v>
      </c>
    </row>
    <row r="15" spans="1:6" ht="24" customHeight="1" thickBot="1" x14ac:dyDescent="0.25">
      <c r="A15" s="1"/>
      <c r="B15" s="2"/>
      <c r="C15" s="3" t="s">
        <v>3</v>
      </c>
      <c r="D15" s="4">
        <v>1653.7</v>
      </c>
      <c r="E15" s="4">
        <v>0</v>
      </c>
      <c r="F15" s="4">
        <v>0</v>
      </c>
    </row>
    <row r="16" spans="1:6" ht="45" customHeight="1" thickBot="1" x14ac:dyDescent="0.25">
      <c r="A16" s="10" t="s">
        <v>130</v>
      </c>
      <c r="B16" s="11" t="s">
        <v>7</v>
      </c>
      <c r="C16" s="12"/>
      <c r="D16" s="14">
        <v>0</v>
      </c>
      <c r="E16" s="14">
        <v>0</v>
      </c>
      <c r="F16" s="14">
        <v>0</v>
      </c>
    </row>
    <row r="17" spans="1:6" ht="13.5" hidden="1" customHeight="1" thickBot="1" x14ac:dyDescent="0.25">
      <c r="A17" s="10"/>
      <c r="B17" s="11"/>
      <c r="C17" s="12"/>
      <c r="D17" s="14">
        <v>0</v>
      </c>
      <c r="E17" s="14">
        <v>0</v>
      </c>
      <c r="F17" s="14">
        <v>0</v>
      </c>
    </row>
    <row r="18" spans="1:6" ht="42" customHeight="1" thickBot="1" x14ac:dyDescent="0.25">
      <c r="A18" s="10" t="s">
        <v>131</v>
      </c>
      <c r="B18" s="11" t="s">
        <v>8</v>
      </c>
      <c r="C18" s="12" t="s">
        <v>9</v>
      </c>
      <c r="D18" s="14">
        <v>20.5</v>
      </c>
      <c r="E18" s="14">
        <v>20.5</v>
      </c>
      <c r="F18" s="14">
        <v>20.5</v>
      </c>
    </row>
    <row r="19" spans="1:6" ht="44.25" customHeight="1" thickBot="1" x14ac:dyDescent="0.25">
      <c r="A19" s="10" t="s">
        <v>132</v>
      </c>
      <c r="B19" s="11" t="s">
        <v>10</v>
      </c>
      <c r="C19" s="12" t="s">
        <v>9</v>
      </c>
      <c r="D19" s="14">
        <v>15</v>
      </c>
      <c r="E19" s="14">
        <v>15</v>
      </c>
      <c r="F19" s="14">
        <v>15</v>
      </c>
    </row>
    <row r="20" spans="1:6" ht="36.75" customHeight="1" thickBot="1" x14ac:dyDescent="0.25">
      <c r="A20" s="10" t="s">
        <v>133</v>
      </c>
      <c r="B20" s="11" t="s">
        <v>11</v>
      </c>
      <c r="C20" s="12" t="s">
        <v>9</v>
      </c>
      <c r="D20" s="14">
        <v>30</v>
      </c>
      <c r="E20" s="14">
        <v>30</v>
      </c>
      <c r="F20" s="14">
        <v>30</v>
      </c>
    </row>
    <row r="21" spans="1:6" ht="43.5" customHeight="1" thickBot="1" x14ac:dyDescent="0.25">
      <c r="A21" s="10" t="s">
        <v>134</v>
      </c>
      <c r="B21" s="11" t="s">
        <v>12</v>
      </c>
      <c r="C21" s="12" t="s">
        <v>9</v>
      </c>
      <c r="D21" s="14">
        <v>200</v>
      </c>
      <c r="E21" s="14">
        <v>200</v>
      </c>
      <c r="F21" s="14">
        <v>200</v>
      </c>
    </row>
    <row r="22" spans="1:6" ht="42" hidden="1" customHeight="1" thickBot="1" x14ac:dyDescent="0.25">
      <c r="A22" s="10" t="s">
        <v>13</v>
      </c>
      <c r="B22" s="11" t="s">
        <v>14</v>
      </c>
      <c r="C22" s="12"/>
      <c r="D22" s="14">
        <v>0</v>
      </c>
      <c r="E22" s="14">
        <v>0</v>
      </c>
      <c r="F22" s="14">
        <v>0</v>
      </c>
    </row>
    <row r="23" spans="1:6" ht="36.75" hidden="1" customHeight="1" x14ac:dyDescent="0.2">
      <c r="A23" s="10" t="s">
        <v>15</v>
      </c>
      <c r="B23" s="11" t="s">
        <v>16</v>
      </c>
      <c r="C23" s="12"/>
      <c r="D23" s="13">
        <f>SUM(D24:D25)</f>
        <v>0</v>
      </c>
      <c r="E23" s="13">
        <f>SUM(E24:E25)</f>
        <v>0</v>
      </c>
      <c r="F23" s="13">
        <f>SUM(F24:F25)</f>
        <v>0</v>
      </c>
    </row>
    <row r="24" spans="1:6" ht="12.75" hidden="1" customHeight="1" x14ac:dyDescent="0.2">
      <c r="A24" s="1"/>
      <c r="B24" s="2"/>
      <c r="C24" s="3"/>
      <c r="D24" s="4">
        <v>0</v>
      </c>
      <c r="E24" s="4">
        <v>0</v>
      </c>
      <c r="F24" s="4">
        <v>0</v>
      </c>
    </row>
    <row r="25" spans="1:6" ht="12.75" hidden="1" customHeight="1" x14ac:dyDescent="0.2">
      <c r="A25" s="1"/>
      <c r="B25" s="2"/>
      <c r="C25" s="3"/>
      <c r="D25" s="4">
        <v>0</v>
      </c>
      <c r="E25" s="4">
        <v>0</v>
      </c>
      <c r="F25" s="4">
        <v>0</v>
      </c>
    </row>
    <row r="26" spans="1:6" ht="36.75" customHeight="1" x14ac:dyDescent="0.2">
      <c r="A26" s="10" t="s">
        <v>135</v>
      </c>
      <c r="B26" s="11" t="s">
        <v>17</v>
      </c>
      <c r="C26" s="12"/>
      <c r="D26" s="13">
        <f>SUM(D27:D28)</f>
        <v>87.4</v>
      </c>
      <c r="E26" s="13">
        <f>SUM(E27:E28)</f>
        <v>0</v>
      </c>
      <c r="F26" s="13">
        <f>SUM(F27:F28)</f>
        <v>0</v>
      </c>
    </row>
    <row r="27" spans="1:6" ht="18.75" customHeight="1" x14ac:dyDescent="0.2">
      <c r="A27" s="1"/>
      <c r="B27" s="2"/>
      <c r="C27" s="3" t="s">
        <v>18</v>
      </c>
      <c r="D27" s="4">
        <v>0</v>
      </c>
      <c r="E27" s="4">
        <v>0</v>
      </c>
      <c r="F27" s="4">
        <v>0</v>
      </c>
    </row>
    <row r="28" spans="1:6" ht="18.75" customHeight="1" thickBot="1" x14ac:dyDescent="0.25">
      <c r="A28" s="1"/>
      <c r="B28" s="2"/>
      <c r="C28" s="3" t="s">
        <v>3</v>
      </c>
      <c r="D28" s="4">
        <v>87.4</v>
      </c>
      <c r="E28" s="4">
        <v>0</v>
      </c>
      <c r="F28" s="4">
        <v>0</v>
      </c>
    </row>
    <row r="29" spans="1:6" ht="43.5" hidden="1" customHeight="1" thickBot="1" x14ac:dyDescent="0.25">
      <c r="A29" s="10" t="s">
        <v>19</v>
      </c>
      <c r="B29" s="11" t="s">
        <v>20</v>
      </c>
      <c r="C29" s="12"/>
      <c r="D29" s="14">
        <v>0</v>
      </c>
      <c r="E29" s="14">
        <v>0</v>
      </c>
      <c r="F29" s="14">
        <v>0</v>
      </c>
    </row>
    <row r="30" spans="1:6" ht="43.5" hidden="1" customHeight="1" thickBot="1" x14ac:dyDescent="0.25">
      <c r="A30" s="10" t="s">
        <v>21</v>
      </c>
      <c r="B30" s="11" t="s">
        <v>22</v>
      </c>
      <c r="C30" s="12"/>
      <c r="D30" s="14">
        <v>0</v>
      </c>
      <c r="E30" s="14">
        <v>0</v>
      </c>
      <c r="F30" s="14">
        <v>0</v>
      </c>
    </row>
    <row r="31" spans="1:6" ht="43.5" hidden="1" customHeight="1" thickBot="1" x14ac:dyDescent="0.25">
      <c r="A31" s="10" t="s">
        <v>23</v>
      </c>
      <c r="B31" s="11" t="s">
        <v>24</v>
      </c>
      <c r="C31" s="12"/>
      <c r="D31" s="13">
        <f>SUM(D32:D33)</f>
        <v>0</v>
      </c>
      <c r="E31" s="13">
        <f>SUM(E32:E33)</f>
        <v>0</v>
      </c>
      <c r="F31" s="13">
        <f>SUM(F32:F33)</f>
        <v>0</v>
      </c>
    </row>
    <row r="32" spans="1:6" ht="18" hidden="1" customHeight="1" thickBot="1" x14ac:dyDescent="0.25">
      <c r="A32" s="1"/>
      <c r="B32" s="2"/>
      <c r="C32" s="3"/>
      <c r="D32" s="4">
        <v>0</v>
      </c>
      <c r="E32" s="4">
        <v>0</v>
      </c>
      <c r="F32" s="4">
        <v>0</v>
      </c>
    </row>
    <row r="33" spans="1:6" ht="18" hidden="1" customHeight="1" thickBot="1" x14ac:dyDescent="0.25">
      <c r="A33" s="1"/>
      <c r="B33" s="2"/>
      <c r="C33" s="3"/>
      <c r="D33" s="4">
        <v>0</v>
      </c>
      <c r="E33" s="4">
        <v>0</v>
      </c>
      <c r="F33" s="4">
        <v>0</v>
      </c>
    </row>
    <row r="34" spans="1:6" ht="36.75" hidden="1" customHeight="1" thickBot="1" x14ac:dyDescent="0.25">
      <c r="A34" s="10" t="s">
        <v>25</v>
      </c>
      <c r="B34" s="11" t="s">
        <v>26</v>
      </c>
      <c r="C34" s="12"/>
      <c r="D34" s="13">
        <f>SUM(D35:D36)</f>
        <v>0</v>
      </c>
      <c r="E34" s="13">
        <f>SUM(E35:E36)</f>
        <v>0</v>
      </c>
      <c r="F34" s="13">
        <f>SUM(F35:F36)</f>
        <v>0</v>
      </c>
    </row>
    <row r="35" spans="1:6" ht="20.25" hidden="1" customHeight="1" thickBot="1" x14ac:dyDescent="0.25">
      <c r="A35" s="1"/>
      <c r="B35" s="2"/>
      <c r="C35" s="3"/>
      <c r="D35" s="4">
        <v>0</v>
      </c>
      <c r="E35" s="4">
        <v>0</v>
      </c>
      <c r="F35" s="4">
        <v>0</v>
      </c>
    </row>
    <row r="36" spans="1:6" ht="20.25" hidden="1" customHeight="1" thickBot="1" x14ac:dyDescent="0.25">
      <c r="A36" s="1"/>
      <c r="B36" s="2"/>
      <c r="C36" s="3"/>
      <c r="D36" s="4">
        <v>0</v>
      </c>
      <c r="E36" s="4">
        <v>0</v>
      </c>
      <c r="F36" s="4">
        <v>0</v>
      </c>
    </row>
    <row r="37" spans="1:6" ht="36.75" hidden="1" customHeight="1" thickBot="1" x14ac:dyDescent="0.25">
      <c r="A37" s="10" t="s">
        <v>27</v>
      </c>
      <c r="B37" s="11" t="s">
        <v>28</v>
      </c>
      <c r="C37" s="12"/>
      <c r="D37" s="14">
        <v>0</v>
      </c>
      <c r="E37" s="14">
        <v>0</v>
      </c>
      <c r="F37" s="14">
        <v>0</v>
      </c>
    </row>
    <row r="38" spans="1:6" ht="36.75" hidden="1" customHeight="1" thickBot="1" x14ac:dyDescent="0.25">
      <c r="A38" s="10" t="s">
        <v>29</v>
      </c>
      <c r="B38" s="11" t="s">
        <v>30</v>
      </c>
      <c r="C38" s="12"/>
      <c r="D38" s="14">
        <v>0</v>
      </c>
      <c r="E38" s="14">
        <v>0</v>
      </c>
      <c r="F38" s="14">
        <v>0</v>
      </c>
    </row>
    <row r="39" spans="1:6" ht="36.75" hidden="1" customHeight="1" thickBot="1" x14ac:dyDescent="0.25">
      <c r="A39" s="10" t="s">
        <v>31</v>
      </c>
      <c r="B39" s="11" t="s">
        <v>32</v>
      </c>
      <c r="C39" s="12"/>
      <c r="D39" s="14">
        <v>0</v>
      </c>
      <c r="E39" s="14">
        <v>0</v>
      </c>
      <c r="F39" s="14">
        <v>0</v>
      </c>
    </row>
    <row r="40" spans="1:6" ht="36.75" hidden="1" customHeight="1" thickBot="1" x14ac:dyDescent="0.25">
      <c r="A40" s="10" t="s">
        <v>33</v>
      </c>
      <c r="B40" s="11" t="s">
        <v>34</v>
      </c>
      <c r="C40" s="12"/>
      <c r="D40" s="14">
        <v>0</v>
      </c>
      <c r="E40" s="14">
        <v>0</v>
      </c>
      <c r="F40" s="14">
        <v>0</v>
      </c>
    </row>
    <row r="41" spans="1:6" ht="36.75" customHeight="1" thickBot="1" x14ac:dyDescent="0.25">
      <c r="A41" s="6" t="s">
        <v>146</v>
      </c>
      <c r="B41" s="7" t="s">
        <v>35</v>
      </c>
      <c r="C41" s="8"/>
      <c r="D41" s="9">
        <f>D42+D46+D47+D50+D51+D56+D57+D60+D63+D64+D67+D70+D74+D77+D80+D83</f>
        <v>7196.5999999999995</v>
      </c>
      <c r="E41" s="9">
        <f>E42+E46+E47+E50+E51+E56+E57+E60+E63+E64+E67+E70+E74+E77+E80+E83</f>
        <v>8197.2000000000007</v>
      </c>
      <c r="F41" s="9">
        <f>F42+F46+F47+F50+F51+F56+F57+F60+F63+F64+F67+F70+F74+F77+F80+F83</f>
        <v>8351.9000000000015</v>
      </c>
    </row>
    <row r="42" spans="1:6" ht="33" customHeight="1" x14ac:dyDescent="0.2">
      <c r="A42" s="10" t="s">
        <v>136</v>
      </c>
      <c r="B42" s="11" t="s">
        <v>36</v>
      </c>
      <c r="C42" s="12"/>
      <c r="D42" s="13">
        <f>SUM(D43:D45)</f>
        <v>2100</v>
      </c>
      <c r="E42" s="13">
        <f>SUM(E43:E45)</f>
        <v>3100</v>
      </c>
      <c r="F42" s="13">
        <f>SUM(F43:F45)</f>
        <v>3100</v>
      </c>
    </row>
    <row r="43" spans="1:6" ht="25.5" customHeight="1" x14ac:dyDescent="0.2">
      <c r="A43" s="1"/>
      <c r="B43" s="2"/>
      <c r="C43" s="3" t="s">
        <v>4</v>
      </c>
      <c r="D43" s="4">
        <v>0</v>
      </c>
      <c r="E43" s="4">
        <v>0</v>
      </c>
      <c r="F43" s="4">
        <v>0</v>
      </c>
    </row>
    <row r="44" spans="1:6" ht="25.5" customHeight="1" x14ac:dyDescent="0.2">
      <c r="A44" s="1"/>
      <c r="B44" s="2"/>
      <c r="C44" s="3" t="s">
        <v>18</v>
      </c>
      <c r="D44" s="4">
        <v>0</v>
      </c>
      <c r="E44" s="4">
        <v>0</v>
      </c>
      <c r="F44" s="4">
        <v>0</v>
      </c>
    </row>
    <row r="45" spans="1:6" ht="25.5" customHeight="1" thickBot="1" x14ac:dyDescent="0.25">
      <c r="A45" s="1"/>
      <c r="B45" s="2"/>
      <c r="C45" s="3" t="s">
        <v>3</v>
      </c>
      <c r="D45" s="4">
        <v>2100</v>
      </c>
      <c r="E45" s="4">
        <v>3100</v>
      </c>
      <c r="F45" s="4">
        <v>3100</v>
      </c>
    </row>
    <row r="46" spans="1:6" ht="57" customHeight="1" thickBot="1" x14ac:dyDescent="0.25">
      <c r="A46" s="10" t="s">
        <v>137</v>
      </c>
      <c r="B46" s="11" t="s">
        <v>37</v>
      </c>
      <c r="C46" s="12" t="s">
        <v>3</v>
      </c>
      <c r="D46" s="14">
        <v>8</v>
      </c>
      <c r="E46" s="14">
        <v>8</v>
      </c>
      <c r="F46" s="14">
        <v>8</v>
      </c>
    </row>
    <row r="47" spans="1:6" ht="31.5" customHeight="1" x14ac:dyDescent="0.2">
      <c r="A47" s="10" t="s">
        <v>138</v>
      </c>
      <c r="B47" s="11" t="s">
        <v>38</v>
      </c>
      <c r="C47" s="12"/>
      <c r="D47" s="13">
        <f>SUM(D48:D49)</f>
        <v>5</v>
      </c>
      <c r="E47" s="13">
        <f>SUM(E48:E49)</f>
        <v>5</v>
      </c>
      <c r="F47" s="13">
        <f>SUM(F48:F49)</f>
        <v>5</v>
      </c>
    </row>
    <row r="48" spans="1:6" ht="21" customHeight="1" x14ac:dyDescent="0.2">
      <c r="A48" s="1"/>
      <c r="B48" s="2"/>
      <c r="C48" s="3" t="s">
        <v>3</v>
      </c>
      <c r="D48" s="4">
        <v>5</v>
      </c>
      <c r="E48" s="4">
        <v>5</v>
      </c>
      <c r="F48" s="4">
        <v>5</v>
      </c>
    </row>
    <row r="49" spans="1:6" ht="21" customHeight="1" thickBot="1" x14ac:dyDescent="0.25">
      <c r="A49" s="1"/>
      <c r="B49" s="2"/>
      <c r="C49" s="3" t="s">
        <v>4</v>
      </c>
      <c r="D49" s="4">
        <v>0</v>
      </c>
      <c r="E49" s="4">
        <v>0</v>
      </c>
      <c r="F49" s="4">
        <v>0</v>
      </c>
    </row>
    <row r="50" spans="1:6" ht="42.75" customHeight="1" thickBot="1" x14ac:dyDescent="0.25">
      <c r="A50" s="10" t="s">
        <v>139</v>
      </c>
      <c r="B50" s="11" t="s">
        <v>39</v>
      </c>
      <c r="C50" s="12" t="s">
        <v>3</v>
      </c>
      <c r="D50" s="14">
        <v>16</v>
      </c>
      <c r="E50" s="14">
        <v>14.6</v>
      </c>
      <c r="F50" s="14">
        <v>13.3</v>
      </c>
    </row>
    <row r="51" spans="1:6" ht="56.25" customHeight="1" x14ac:dyDescent="0.2">
      <c r="A51" s="10" t="s">
        <v>140</v>
      </c>
      <c r="B51" s="11" t="s">
        <v>40</v>
      </c>
      <c r="C51" s="12"/>
      <c r="D51" s="13">
        <f>SUM(D52:D55)</f>
        <v>184</v>
      </c>
      <c r="E51" s="13">
        <f>SUM(E52:E55)</f>
        <v>184</v>
      </c>
      <c r="F51" s="13">
        <f>SUM(F52:F55)</f>
        <v>184</v>
      </c>
    </row>
    <row r="52" spans="1:6" ht="17.25" customHeight="1" x14ac:dyDescent="0.2">
      <c r="A52" s="1"/>
      <c r="B52" s="2"/>
      <c r="C52" s="3" t="s">
        <v>41</v>
      </c>
      <c r="D52" s="4">
        <v>0</v>
      </c>
      <c r="E52" s="4">
        <v>0</v>
      </c>
      <c r="F52" s="4">
        <v>0</v>
      </c>
    </row>
    <row r="53" spans="1:6" ht="17.25" customHeight="1" x14ac:dyDescent="0.2">
      <c r="A53" s="1"/>
      <c r="B53" s="2"/>
      <c r="C53" s="3" t="s">
        <v>18</v>
      </c>
      <c r="D53" s="4">
        <v>0</v>
      </c>
      <c r="E53" s="4">
        <v>0</v>
      </c>
      <c r="F53" s="4">
        <v>0</v>
      </c>
    </row>
    <row r="54" spans="1:6" ht="17.25" customHeight="1" x14ac:dyDescent="0.2">
      <c r="A54" s="1"/>
      <c r="B54" s="2"/>
      <c r="C54" s="3" t="s">
        <v>3</v>
      </c>
      <c r="D54" s="4">
        <v>152</v>
      </c>
      <c r="E54" s="4">
        <v>152</v>
      </c>
      <c r="F54" s="4">
        <v>152</v>
      </c>
    </row>
    <row r="55" spans="1:6" ht="17.25" customHeight="1" thickBot="1" x14ac:dyDescent="0.25">
      <c r="A55" s="1"/>
      <c r="B55" s="2"/>
      <c r="C55" s="3" t="s">
        <v>42</v>
      </c>
      <c r="D55" s="4">
        <v>32</v>
      </c>
      <c r="E55" s="4">
        <v>32</v>
      </c>
      <c r="F55" s="4">
        <v>32</v>
      </c>
    </row>
    <row r="56" spans="1:6" ht="29.25" customHeight="1" thickBot="1" x14ac:dyDescent="0.25">
      <c r="A56" s="10" t="s">
        <v>141</v>
      </c>
      <c r="B56" s="11" t="s">
        <v>43</v>
      </c>
      <c r="C56" s="12" t="s">
        <v>9</v>
      </c>
      <c r="D56" s="14">
        <v>97.6</v>
      </c>
      <c r="E56" s="14">
        <v>104.7</v>
      </c>
      <c r="F56" s="14">
        <v>109.9</v>
      </c>
    </row>
    <row r="57" spans="1:6" ht="17.25" hidden="1" customHeight="1" thickBot="1" x14ac:dyDescent="0.25">
      <c r="A57" s="10"/>
      <c r="B57" s="11"/>
      <c r="C57" s="12"/>
      <c r="D57" s="13">
        <f>SUM(D58:D59)</f>
        <v>0</v>
      </c>
      <c r="E57" s="13">
        <f>SUM(E58:E59)</f>
        <v>0</v>
      </c>
      <c r="F57" s="13">
        <f>SUM(F58:F59)</f>
        <v>0</v>
      </c>
    </row>
    <row r="58" spans="1:6" ht="17.25" hidden="1" customHeight="1" x14ac:dyDescent="0.2">
      <c r="A58" s="1"/>
      <c r="B58" s="2"/>
      <c r="C58" s="3"/>
      <c r="D58" s="4">
        <v>0</v>
      </c>
      <c r="E58" s="4">
        <v>0</v>
      </c>
      <c r="F58" s="4">
        <v>0</v>
      </c>
    </row>
    <row r="59" spans="1:6" ht="17.25" hidden="1" customHeight="1" x14ac:dyDescent="0.2">
      <c r="A59" s="1"/>
      <c r="B59" s="2"/>
      <c r="C59" s="3"/>
      <c r="D59" s="4">
        <v>0</v>
      </c>
      <c r="E59" s="4">
        <v>0</v>
      </c>
      <c r="F59" s="4">
        <v>0</v>
      </c>
    </row>
    <row r="60" spans="1:6" ht="24.75" customHeight="1" x14ac:dyDescent="0.2">
      <c r="A60" s="10" t="s">
        <v>142</v>
      </c>
      <c r="B60" s="11" t="s">
        <v>45</v>
      </c>
      <c r="C60" s="12"/>
      <c r="D60" s="13">
        <f>SUM(D61:D62)</f>
        <v>730</v>
      </c>
      <c r="E60" s="13">
        <f>SUM(E61:E62)</f>
        <v>1000</v>
      </c>
      <c r="F60" s="13">
        <f>SUM(F61:F62)</f>
        <v>1100</v>
      </c>
    </row>
    <row r="61" spans="1:6" ht="25.5" customHeight="1" x14ac:dyDescent="0.2">
      <c r="A61" s="1"/>
      <c r="B61" s="2"/>
      <c r="C61" s="3" t="s">
        <v>18</v>
      </c>
      <c r="D61" s="4">
        <v>0</v>
      </c>
      <c r="E61" s="4">
        <v>0</v>
      </c>
      <c r="F61" s="4">
        <v>0</v>
      </c>
    </row>
    <row r="62" spans="1:6" ht="25.5" customHeight="1" thickBot="1" x14ac:dyDescent="0.25">
      <c r="A62" s="1"/>
      <c r="B62" s="2"/>
      <c r="C62" s="3" t="s">
        <v>3</v>
      </c>
      <c r="D62" s="4">
        <v>730</v>
      </c>
      <c r="E62" s="4">
        <v>1000</v>
      </c>
      <c r="F62" s="4">
        <v>1100</v>
      </c>
    </row>
    <row r="63" spans="1:6" ht="31.5" customHeight="1" thickBot="1" x14ac:dyDescent="0.25">
      <c r="A63" s="10" t="s">
        <v>143</v>
      </c>
      <c r="B63" s="11" t="s">
        <v>46</v>
      </c>
      <c r="C63" s="12" t="s">
        <v>3</v>
      </c>
      <c r="D63" s="14">
        <v>50</v>
      </c>
      <c r="E63" s="14">
        <v>50</v>
      </c>
      <c r="F63" s="14">
        <v>50</v>
      </c>
    </row>
    <row r="64" spans="1:6" ht="25.5" customHeight="1" x14ac:dyDescent="0.2">
      <c r="A64" s="10" t="s">
        <v>147</v>
      </c>
      <c r="B64" s="11" t="s">
        <v>47</v>
      </c>
      <c r="C64" s="12"/>
      <c r="D64" s="13">
        <f>SUM(D65:D66)</f>
        <v>2868.8</v>
      </c>
      <c r="E64" s="13">
        <f>SUM(E65:E66)</f>
        <v>3360</v>
      </c>
      <c r="F64" s="13">
        <f>SUM(F65:F66)</f>
        <v>3500</v>
      </c>
    </row>
    <row r="65" spans="1:6" ht="25.5" customHeight="1" x14ac:dyDescent="0.2">
      <c r="A65" s="1"/>
      <c r="B65" s="2"/>
      <c r="C65" s="3" t="s">
        <v>18</v>
      </c>
      <c r="D65" s="4">
        <v>0</v>
      </c>
      <c r="E65" s="4">
        <v>0</v>
      </c>
      <c r="F65" s="4">
        <v>0</v>
      </c>
    </row>
    <row r="66" spans="1:6" ht="25.5" customHeight="1" thickBot="1" x14ac:dyDescent="0.25">
      <c r="A66" s="1"/>
      <c r="B66" s="2"/>
      <c r="C66" s="3" t="s">
        <v>3</v>
      </c>
      <c r="D66" s="4">
        <v>2868.8</v>
      </c>
      <c r="E66" s="4">
        <v>3360</v>
      </c>
      <c r="F66" s="4">
        <v>3500</v>
      </c>
    </row>
    <row r="67" spans="1:6" ht="42.75" customHeight="1" x14ac:dyDescent="0.2">
      <c r="A67" s="10" t="s">
        <v>148</v>
      </c>
      <c r="B67" s="11" t="s">
        <v>48</v>
      </c>
      <c r="C67" s="12"/>
      <c r="D67" s="13">
        <f>SUM(D68:D69)</f>
        <v>13.7</v>
      </c>
      <c r="E67" s="13">
        <f>SUM(E68:E69)</f>
        <v>0</v>
      </c>
      <c r="F67" s="13">
        <f>SUM(F68:F69)</f>
        <v>0</v>
      </c>
    </row>
    <row r="68" spans="1:6" ht="21" customHeight="1" x14ac:dyDescent="0.2">
      <c r="A68" s="1"/>
      <c r="B68" s="2"/>
      <c r="C68" s="3" t="s">
        <v>3</v>
      </c>
      <c r="D68" s="4">
        <v>6.6</v>
      </c>
      <c r="E68" s="4">
        <v>0</v>
      </c>
      <c r="F68" s="4">
        <v>0</v>
      </c>
    </row>
    <row r="69" spans="1:6" ht="21" customHeight="1" thickBot="1" x14ac:dyDescent="0.25">
      <c r="A69" s="1"/>
      <c r="B69" s="2"/>
      <c r="C69" s="3" t="s">
        <v>49</v>
      </c>
      <c r="D69" s="4">
        <v>7.1</v>
      </c>
      <c r="E69" s="4">
        <v>0</v>
      </c>
      <c r="F69" s="4">
        <v>0</v>
      </c>
    </row>
    <row r="70" spans="1:6" ht="25.5" customHeight="1" x14ac:dyDescent="0.2">
      <c r="A70" s="10" t="s">
        <v>149</v>
      </c>
      <c r="B70" s="11" t="s">
        <v>50</v>
      </c>
      <c r="C70" s="12"/>
      <c r="D70" s="13">
        <f>SUM(D71:D73)</f>
        <v>60.1</v>
      </c>
      <c r="E70" s="13">
        <f>SUM(E71:E73)</f>
        <v>0</v>
      </c>
      <c r="F70" s="13">
        <f>SUM(F71:F73)</f>
        <v>0</v>
      </c>
    </row>
    <row r="71" spans="1:6" ht="18.75" customHeight="1" x14ac:dyDescent="0.2">
      <c r="A71" s="1"/>
      <c r="B71" s="2"/>
      <c r="C71" s="3" t="s">
        <v>6</v>
      </c>
      <c r="D71" s="4">
        <v>0</v>
      </c>
      <c r="E71" s="4">
        <v>0</v>
      </c>
      <c r="F71" s="4">
        <v>0</v>
      </c>
    </row>
    <row r="72" spans="1:6" ht="18.75" customHeight="1" x14ac:dyDescent="0.2">
      <c r="A72" s="1"/>
      <c r="B72" s="2"/>
      <c r="C72" s="3" t="s">
        <v>3</v>
      </c>
      <c r="D72" s="4">
        <v>31.8</v>
      </c>
      <c r="E72" s="4">
        <v>0</v>
      </c>
      <c r="F72" s="4">
        <v>0</v>
      </c>
    </row>
    <row r="73" spans="1:6" ht="18.75" customHeight="1" thickBot="1" x14ac:dyDescent="0.25">
      <c r="A73" s="1"/>
      <c r="B73" s="2"/>
      <c r="C73" s="3" t="s">
        <v>18</v>
      </c>
      <c r="D73" s="4">
        <v>28.3</v>
      </c>
      <c r="E73" s="4">
        <v>0</v>
      </c>
      <c r="F73" s="4">
        <v>0</v>
      </c>
    </row>
    <row r="74" spans="1:6" ht="29.25" customHeight="1" x14ac:dyDescent="0.2">
      <c r="A74" s="10" t="s">
        <v>150</v>
      </c>
      <c r="B74" s="11" t="s">
        <v>51</v>
      </c>
      <c r="C74" s="12"/>
      <c r="D74" s="13">
        <f>SUM(D75:D76)</f>
        <v>0</v>
      </c>
      <c r="E74" s="13">
        <f>SUM(E75:E76)</f>
        <v>116.6</v>
      </c>
      <c r="F74" s="13">
        <f>SUM(F75:F76)</f>
        <v>116.6</v>
      </c>
    </row>
    <row r="75" spans="1:6" ht="18.75" customHeight="1" x14ac:dyDescent="0.2">
      <c r="A75" s="1"/>
      <c r="B75" s="2"/>
      <c r="C75" s="3" t="s">
        <v>3</v>
      </c>
      <c r="D75" s="4">
        <v>0</v>
      </c>
      <c r="E75" s="4">
        <v>17.5</v>
      </c>
      <c r="F75" s="4">
        <v>17.5</v>
      </c>
    </row>
    <row r="76" spans="1:6" ht="18.75" customHeight="1" thickBot="1" x14ac:dyDescent="0.25">
      <c r="A76" s="1"/>
      <c r="B76" s="2"/>
      <c r="C76" s="3" t="s">
        <v>18</v>
      </c>
      <c r="D76" s="4">
        <v>0</v>
      </c>
      <c r="E76" s="4">
        <v>99.1</v>
      </c>
      <c r="F76" s="4">
        <v>99.1</v>
      </c>
    </row>
    <row r="77" spans="1:6" ht="28.5" customHeight="1" x14ac:dyDescent="0.2">
      <c r="A77" s="10" t="s">
        <v>151</v>
      </c>
      <c r="B77" s="11" t="s">
        <v>52</v>
      </c>
      <c r="C77" s="12"/>
      <c r="D77" s="13">
        <f>SUM(D78:D79)</f>
        <v>0</v>
      </c>
      <c r="E77" s="13">
        <f>SUM(E78:E79)</f>
        <v>165.10000000000002</v>
      </c>
      <c r="F77" s="13">
        <f>SUM(F78:F79)</f>
        <v>165.10000000000002</v>
      </c>
    </row>
    <row r="78" spans="1:6" ht="18.75" customHeight="1" x14ac:dyDescent="0.2">
      <c r="A78" s="1"/>
      <c r="B78" s="2"/>
      <c r="C78" s="3" t="s">
        <v>3</v>
      </c>
      <c r="D78" s="4">
        <v>0</v>
      </c>
      <c r="E78" s="4">
        <v>24.8</v>
      </c>
      <c r="F78" s="4">
        <v>24.8</v>
      </c>
    </row>
    <row r="79" spans="1:6" ht="18.75" customHeight="1" thickBot="1" x14ac:dyDescent="0.25">
      <c r="A79" s="1"/>
      <c r="B79" s="2"/>
      <c r="C79" s="3" t="s">
        <v>18</v>
      </c>
      <c r="D79" s="4">
        <v>0</v>
      </c>
      <c r="E79" s="4">
        <v>140.30000000000001</v>
      </c>
      <c r="F79" s="4">
        <v>140.30000000000001</v>
      </c>
    </row>
    <row r="80" spans="1:6" ht="27.75" customHeight="1" x14ac:dyDescent="0.2">
      <c r="A80" s="10" t="s">
        <v>152</v>
      </c>
      <c r="B80" s="11" t="s">
        <v>53</v>
      </c>
      <c r="C80" s="12"/>
      <c r="D80" s="13">
        <f>SUM(D81:D82)</f>
        <v>822.5</v>
      </c>
      <c r="E80" s="13">
        <f>SUM(E81:E82)</f>
        <v>26</v>
      </c>
      <c r="F80" s="13">
        <f>SUM(F81:F82)</f>
        <v>0</v>
      </c>
    </row>
    <row r="81" spans="1:6" ht="18.75" customHeight="1" x14ac:dyDescent="0.2">
      <c r="A81" s="1"/>
      <c r="B81" s="2"/>
      <c r="C81" s="3" t="s">
        <v>3</v>
      </c>
      <c r="D81" s="4">
        <v>442.5</v>
      </c>
      <c r="E81" s="4">
        <v>3.9</v>
      </c>
      <c r="F81" s="4">
        <v>0</v>
      </c>
    </row>
    <row r="82" spans="1:6" ht="18.75" customHeight="1" thickBot="1" x14ac:dyDescent="0.25">
      <c r="A82" s="1"/>
      <c r="B82" s="2"/>
      <c r="C82" s="3" t="s">
        <v>18</v>
      </c>
      <c r="D82" s="4">
        <v>380</v>
      </c>
      <c r="E82" s="4">
        <v>22.1</v>
      </c>
      <c r="F82" s="4">
        <v>0</v>
      </c>
    </row>
    <row r="83" spans="1:6" ht="27" customHeight="1" x14ac:dyDescent="0.2">
      <c r="A83" s="10" t="s">
        <v>153</v>
      </c>
      <c r="B83" s="11" t="s">
        <v>54</v>
      </c>
      <c r="C83" s="12"/>
      <c r="D83" s="13">
        <f>SUM(D84:D85)</f>
        <v>240.9</v>
      </c>
      <c r="E83" s="13">
        <f>SUM(E84:E85)</f>
        <v>63.2</v>
      </c>
      <c r="F83" s="13">
        <f>SUM(F84:F85)</f>
        <v>0</v>
      </c>
    </row>
    <row r="84" spans="1:6" ht="18.75" customHeight="1" x14ac:dyDescent="0.2">
      <c r="A84" s="1"/>
      <c r="B84" s="2"/>
      <c r="C84" s="3" t="s">
        <v>3</v>
      </c>
      <c r="D84" s="4">
        <v>129.5</v>
      </c>
      <c r="E84" s="4">
        <v>9.5</v>
      </c>
      <c r="F84" s="4">
        <v>0</v>
      </c>
    </row>
    <row r="85" spans="1:6" ht="18.75" customHeight="1" thickBot="1" x14ac:dyDescent="0.25">
      <c r="A85" s="1"/>
      <c r="B85" s="2"/>
      <c r="C85" s="3" t="s">
        <v>18</v>
      </c>
      <c r="D85" s="4">
        <v>111.4</v>
      </c>
      <c r="E85" s="4">
        <v>53.7</v>
      </c>
      <c r="F85" s="4">
        <v>0</v>
      </c>
    </row>
    <row r="86" spans="1:6" s="20" customFormat="1" ht="18.75" hidden="1" customHeight="1" thickBot="1" x14ac:dyDescent="0.25">
      <c r="A86" s="16"/>
      <c r="B86" s="17"/>
      <c r="C86" s="18"/>
      <c r="D86" s="19"/>
      <c r="E86" s="19"/>
      <c r="F86" s="19"/>
    </row>
    <row r="87" spans="1:6" ht="18.75" customHeight="1" thickBot="1" x14ac:dyDescent="0.25">
      <c r="A87" s="6" t="s">
        <v>154</v>
      </c>
      <c r="B87" s="7" t="s">
        <v>55</v>
      </c>
      <c r="C87" s="8"/>
      <c r="D87" s="9">
        <f>D88+D91+D92+D95+D99+D104+D107+D108+D109+D110+D114+D118+D121+D124+D127</f>
        <v>9464.8000000000011</v>
      </c>
      <c r="E87" s="9">
        <f>E88+E91+E92+E95+E99+E104+E107+E108+E109+E110+E114+E118+E121+E124+E127</f>
        <v>17403.199999999997</v>
      </c>
      <c r="F87" s="9">
        <f>F88+F91+F92+F95+F99+F104+F107+F108+F109+F110+F114+F118+F121+F124+F127</f>
        <v>16073.699999999999</v>
      </c>
    </row>
    <row r="88" spans="1:6" ht="18.75" hidden="1" customHeight="1" thickBot="1" x14ac:dyDescent="0.25">
      <c r="A88" s="10" t="s">
        <v>56</v>
      </c>
      <c r="B88" s="11" t="s">
        <v>57</v>
      </c>
      <c r="C88" s="12"/>
      <c r="D88" s="13">
        <f>SUM(D89:D90)</f>
        <v>0</v>
      </c>
      <c r="E88" s="13">
        <f>SUM(E89:E90)</f>
        <v>0</v>
      </c>
      <c r="F88" s="13">
        <f>SUM(F89:F90)</f>
        <v>0</v>
      </c>
    </row>
    <row r="89" spans="1:6" ht="18.75" hidden="1" customHeight="1" thickBot="1" x14ac:dyDescent="0.25">
      <c r="A89" s="1"/>
      <c r="B89" s="2"/>
      <c r="C89" s="3"/>
      <c r="D89" s="4">
        <v>0</v>
      </c>
      <c r="E89" s="4">
        <v>0</v>
      </c>
      <c r="F89" s="4">
        <v>0</v>
      </c>
    </row>
    <row r="90" spans="1:6" ht="18.75" hidden="1" customHeight="1" thickBot="1" x14ac:dyDescent="0.25">
      <c r="A90" s="1"/>
      <c r="B90" s="2"/>
      <c r="C90" s="3"/>
      <c r="D90" s="4">
        <v>0</v>
      </c>
      <c r="E90" s="4">
        <v>0</v>
      </c>
      <c r="F90" s="4">
        <v>0</v>
      </c>
    </row>
    <row r="91" spans="1:6" ht="29.25" customHeight="1" thickBot="1" x14ac:dyDescent="0.25">
      <c r="A91" s="10" t="s">
        <v>155</v>
      </c>
      <c r="B91" s="11" t="s">
        <v>58</v>
      </c>
      <c r="C91" s="12" t="s">
        <v>3</v>
      </c>
      <c r="D91" s="14">
        <v>0</v>
      </c>
      <c r="E91" s="14">
        <v>250</v>
      </c>
      <c r="F91" s="14">
        <v>300</v>
      </c>
    </row>
    <row r="92" spans="1:6" ht="30" customHeight="1" x14ac:dyDescent="0.2">
      <c r="A92" s="10" t="s">
        <v>156</v>
      </c>
      <c r="B92" s="11" t="s">
        <v>59</v>
      </c>
      <c r="C92" s="12"/>
      <c r="D92" s="13">
        <f>SUM(D93:D94)</f>
        <v>995</v>
      </c>
      <c r="E92" s="13">
        <f>SUM(E93:E94)</f>
        <v>1200</v>
      </c>
      <c r="F92" s="13">
        <f>SUM(F93:F94)</f>
        <v>1300</v>
      </c>
    </row>
    <row r="93" spans="1:6" ht="18.75" customHeight="1" x14ac:dyDescent="0.2">
      <c r="A93" s="1"/>
      <c r="B93" s="2"/>
      <c r="C93" s="3" t="s">
        <v>18</v>
      </c>
      <c r="D93" s="4">
        <v>0</v>
      </c>
      <c r="E93" s="4">
        <v>0</v>
      </c>
      <c r="F93" s="4">
        <v>0</v>
      </c>
    </row>
    <row r="94" spans="1:6" ht="18.75" customHeight="1" thickBot="1" x14ac:dyDescent="0.25">
      <c r="A94" s="1"/>
      <c r="B94" s="2"/>
      <c r="C94" s="3" t="s">
        <v>3</v>
      </c>
      <c r="D94" s="4">
        <v>995</v>
      </c>
      <c r="E94" s="4">
        <v>1200</v>
      </c>
      <c r="F94" s="4">
        <v>1300</v>
      </c>
    </row>
    <row r="95" spans="1:6" ht="28.5" customHeight="1" x14ac:dyDescent="0.2">
      <c r="A95" s="10" t="s">
        <v>157</v>
      </c>
      <c r="B95" s="11" t="s">
        <v>60</v>
      </c>
      <c r="C95" s="12"/>
      <c r="D95" s="13">
        <f>SUM(D96:D98)</f>
        <v>0</v>
      </c>
      <c r="E95" s="13">
        <f>SUM(E96:E98)</f>
        <v>100</v>
      </c>
      <c r="F95" s="13">
        <f>SUM(F96:F98)</f>
        <v>100</v>
      </c>
    </row>
    <row r="96" spans="1:6" ht="18.75" customHeight="1" x14ac:dyDescent="0.2">
      <c r="A96" s="1"/>
      <c r="B96" s="2"/>
      <c r="C96" s="3" t="s">
        <v>3</v>
      </c>
      <c r="D96" s="4">
        <v>0</v>
      </c>
      <c r="E96" s="4">
        <v>100</v>
      </c>
      <c r="F96" s="4">
        <v>100</v>
      </c>
    </row>
    <row r="97" spans="1:6" ht="18.75" customHeight="1" x14ac:dyDescent="0.2">
      <c r="A97" s="1"/>
      <c r="B97" s="2"/>
      <c r="C97" s="3" t="s">
        <v>6</v>
      </c>
      <c r="D97" s="4">
        <v>0</v>
      </c>
      <c r="E97" s="4">
        <v>0</v>
      </c>
      <c r="F97" s="4">
        <v>0</v>
      </c>
    </row>
    <row r="98" spans="1:6" ht="18.75" customHeight="1" thickBot="1" x14ac:dyDescent="0.25">
      <c r="A98" s="1"/>
      <c r="B98" s="2"/>
      <c r="C98" s="3" t="s">
        <v>18</v>
      </c>
      <c r="D98" s="4">
        <v>0</v>
      </c>
      <c r="E98" s="4">
        <v>0</v>
      </c>
      <c r="F98" s="4">
        <v>0</v>
      </c>
    </row>
    <row r="99" spans="1:6" ht="28.5" customHeight="1" x14ac:dyDescent="0.2">
      <c r="A99" s="10" t="s">
        <v>158</v>
      </c>
      <c r="B99" s="11" t="s">
        <v>61</v>
      </c>
      <c r="C99" s="12"/>
      <c r="D99" s="13">
        <f>SUM(D100:D103)</f>
        <v>5821.5</v>
      </c>
      <c r="E99" s="13">
        <f>SUM(E100:E103)</f>
        <v>8812.7000000000007</v>
      </c>
      <c r="F99" s="13">
        <f>SUM(F100:F103)</f>
        <v>7773</v>
      </c>
    </row>
    <row r="100" spans="1:6" ht="18.75" customHeight="1" x14ac:dyDescent="0.2">
      <c r="A100" s="1"/>
      <c r="B100" s="2"/>
      <c r="C100" s="3" t="s">
        <v>4</v>
      </c>
      <c r="D100" s="4">
        <v>0</v>
      </c>
      <c r="E100" s="4">
        <v>0</v>
      </c>
      <c r="F100" s="4">
        <v>0</v>
      </c>
    </row>
    <row r="101" spans="1:6" ht="18.75" customHeight="1" x14ac:dyDescent="0.2">
      <c r="A101" s="1"/>
      <c r="B101" s="2"/>
      <c r="C101" s="3" t="s">
        <v>3</v>
      </c>
      <c r="D101" s="4">
        <v>2151.5</v>
      </c>
      <c r="E101" s="4">
        <v>6312.7</v>
      </c>
      <c r="F101" s="4">
        <v>5273</v>
      </c>
    </row>
    <row r="102" spans="1:6" ht="18.75" customHeight="1" x14ac:dyDescent="0.2">
      <c r="A102" s="1"/>
      <c r="B102" s="2"/>
      <c r="C102" s="3" t="s">
        <v>18</v>
      </c>
      <c r="D102" s="4">
        <v>0</v>
      </c>
      <c r="E102" s="4">
        <v>0</v>
      </c>
      <c r="F102" s="4">
        <v>0</v>
      </c>
    </row>
    <row r="103" spans="1:6" ht="18.75" customHeight="1" thickBot="1" x14ac:dyDescent="0.25">
      <c r="A103" s="1"/>
      <c r="B103" s="2"/>
      <c r="C103" s="3" t="s">
        <v>41</v>
      </c>
      <c r="D103" s="4">
        <v>3670</v>
      </c>
      <c r="E103" s="4">
        <v>2500</v>
      </c>
      <c r="F103" s="4">
        <v>2500</v>
      </c>
    </row>
    <row r="104" spans="1:6" ht="41.25" customHeight="1" x14ac:dyDescent="0.2">
      <c r="A104" s="10" t="s">
        <v>159</v>
      </c>
      <c r="B104" s="11" t="s">
        <v>62</v>
      </c>
      <c r="C104" s="12"/>
      <c r="D104" s="13">
        <f>SUM(D105:D106)</f>
        <v>1258.3</v>
      </c>
      <c r="E104" s="13">
        <f>SUM(E105:E106)</f>
        <v>955.9</v>
      </c>
      <c r="F104" s="13">
        <f>SUM(F105:F106)</f>
        <v>450</v>
      </c>
    </row>
    <row r="105" spans="1:6" ht="18.75" customHeight="1" x14ac:dyDescent="0.2">
      <c r="A105" s="1"/>
      <c r="B105" s="2"/>
      <c r="C105" s="3" t="s">
        <v>3</v>
      </c>
      <c r="D105" s="4">
        <v>875.6</v>
      </c>
      <c r="E105" s="4">
        <v>528.29999999999995</v>
      </c>
      <c r="F105" s="4">
        <v>250</v>
      </c>
    </row>
    <row r="106" spans="1:6" ht="18.75" customHeight="1" thickBot="1" x14ac:dyDescent="0.25">
      <c r="A106" s="1"/>
      <c r="B106" s="2"/>
      <c r="C106" s="3" t="s">
        <v>9</v>
      </c>
      <c r="D106" s="4">
        <v>382.7</v>
      </c>
      <c r="E106" s="4">
        <v>427.6</v>
      </c>
      <c r="F106" s="4">
        <v>200</v>
      </c>
    </row>
    <row r="107" spans="1:6" ht="25.5" customHeight="1" thickBot="1" x14ac:dyDescent="0.25">
      <c r="A107" s="10" t="s">
        <v>160</v>
      </c>
      <c r="B107" s="11" t="s">
        <v>63</v>
      </c>
      <c r="C107" s="12" t="s">
        <v>3</v>
      </c>
      <c r="D107" s="14">
        <v>30</v>
      </c>
      <c r="E107" s="14">
        <v>40</v>
      </c>
      <c r="F107" s="14">
        <v>40</v>
      </c>
    </row>
    <row r="108" spans="1:6" ht="24.75" hidden="1" customHeight="1" thickBot="1" x14ac:dyDescent="0.25">
      <c r="A108" s="10" t="s">
        <v>64</v>
      </c>
      <c r="B108" s="11" t="s">
        <v>65</v>
      </c>
      <c r="C108" s="12"/>
      <c r="D108" s="14">
        <v>0</v>
      </c>
      <c r="E108" s="14">
        <v>0</v>
      </c>
      <c r="F108" s="14">
        <v>0</v>
      </c>
    </row>
    <row r="109" spans="1:6" ht="24.75" customHeight="1" thickBot="1" x14ac:dyDescent="0.25">
      <c r="A109" s="10" t="s">
        <v>161</v>
      </c>
      <c r="B109" s="11" t="s">
        <v>66</v>
      </c>
      <c r="C109" s="12" t="s">
        <v>3</v>
      </c>
      <c r="D109" s="14">
        <v>20</v>
      </c>
      <c r="E109" s="14">
        <v>50</v>
      </c>
      <c r="F109" s="14">
        <v>50</v>
      </c>
    </row>
    <row r="110" spans="1:6" ht="29.25" customHeight="1" x14ac:dyDescent="0.2">
      <c r="A110" s="10" t="s">
        <v>162</v>
      </c>
      <c r="B110" s="11" t="s">
        <v>67</v>
      </c>
      <c r="C110" s="12"/>
      <c r="D110" s="13">
        <f>SUM(D111:D113)</f>
        <v>526.9</v>
      </c>
      <c r="E110" s="13">
        <f>SUM(E111:E113)</f>
        <v>1200</v>
      </c>
      <c r="F110" s="13">
        <f>SUM(F111:F113)</f>
        <v>459.8</v>
      </c>
    </row>
    <row r="111" spans="1:6" ht="18.75" customHeight="1" x14ac:dyDescent="0.2">
      <c r="A111" s="1"/>
      <c r="B111" s="2"/>
      <c r="C111" s="3" t="s">
        <v>6</v>
      </c>
      <c r="D111" s="4">
        <v>0</v>
      </c>
      <c r="E111" s="4">
        <v>0</v>
      </c>
      <c r="F111" s="4">
        <v>0</v>
      </c>
    </row>
    <row r="112" spans="1:6" ht="18.75" customHeight="1" x14ac:dyDescent="0.2">
      <c r="A112" s="1"/>
      <c r="B112" s="2"/>
      <c r="C112" s="3" t="s">
        <v>3</v>
      </c>
      <c r="D112" s="4">
        <v>237.4</v>
      </c>
      <c r="E112" s="4">
        <v>180</v>
      </c>
      <c r="F112" s="4">
        <v>69</v>
      </c>
    </row>
    <row r="113" spans="1:6" ht="18.75" customHeight="1" thickBot="1" x14ac:dyDescent="0.25">
      <c r="A113" s="1"/>
      <c r="B113" s="2"/>
      <c r="C113" s="3" t="s">
        <v>18</v>
      </c>
      <c r="D113" s="4">
        <v>289.5</v>
      </c>
      <c r="E113" s="4">
        <v>1020</v>
      </c>
      <c r="F113" s="4">
        <v>390.8</v>
      </c>
    </row>
    <row r="114" spans="1:6" ht="29.25" customHeight="1" x14ac:dyDescent="0.2">
      <c r="A114" s="10" t="s">
        <v>163</v>
      </c>
      <c r="B114" s="11" t="s">
        <v>68</v>
      </c>
      <c r="C114" s="12"/>
      <c r="D114" s="13">
        <f>SUM(D115:D117)</f>
        <v>20</v>
      </c>
      <c r="E114" s="13">
        <f>SUM(E115:E117)</f>
        <v>640</v>
      </c>
      <c r="F114" s="13">
        <f>SUM(F115:F117)</f>
        <v>640</v>
      </c>
    </row>
    <row r="115" spans="1:6" ht="18.75" customHeight="1" x14ac:dyDescent="0.2">
      <c r="A115" s="1"/>
      <c r="B115" s="2"/>
      <c r="C115" s="3" t="s">
        <v>3</v>
      </c>
      <c r="D115" s="4">
        <v>20</v>
      </c>
      <c r="E115" s="4">
        <v>81.5</v>
      </c>
      <c r="F115" s="4">
        <v>81.5</v>
      </c>
    </row>
    <row r="116" spans="1:6" ht="18.75" customHeight="1" x14ac:dyDescent="0.2">
      <c r="A116" s="1"/>
      <c r="B116" s="2"/>
      <c r="C116" s="3" t="s">
        <v>6</v>
      </c>
      <c r="D116" s="4">
        <v>0</v>
      </c>
      <c r="E116" s="4">
        <v>0</v>
      </c>
      <c r="F116" s="4">
        <v>0</v>
      </c>
    </row>
    <row r="117" spans="1:6" ht="18.75" customHeight="1" thickBot="1" x14ac:dyDescent="0.25">
      <c r="A117" s="1"/>
      <c r="B117" s="2"/>
      <c r="C117" s="3" t="s">
        <v>18</v>
      </c>
      <c r="D117" s="4">
        <v>0</v>
      </c>
      <c r="E117" s="4">
        <v>558.5</v>
      </c>
      <c r="F117" s="4">
        <v>558.5</v>
      </c>
    </row>
    <row r="118" spans="1:6" ht="43.5" customHeight="1" x14ac:dyDescent="0.2">
      <c r="A118" s="10" t="s">
        <v>164</v>
      </c>
      <c r="B118" s="11" t="s">
        <v>69</v>
      </c>
      <c r="C118" s="12"/>
      <c r="D118" s="13">
        <f>SUM(D119:D120)</f>
        <v>20</v>
      </c>
      <c r="E118" s="13">
        <f>SUM(E119:E120)</f>
        <v>1600</v>
      </c>
      <c r="F118" s="13">
        <f>SUM(F119:F120)</f>
        <v>1600</v>
      </c>
    </row>
    <row r="119" spans="1:6" ht="18.75" customHeight="1" x14ac:dyDescent="0.2">
      <c r="A119" s="1"/>
      <c r="B119" s="2"/>
      <c r="C119" s="3" t="s">
        <v>3</v>
      </c>
      <c r="D119" s="4">
        <v>20</v>
      </c>
      <c r="E119" s="4">
        <v>240</v>
      </c>
      <c r="F119" s="4">
        <v>240</v>
      </c>
    </row>
    <row r="120" spans="1:6" ht="18.75" customHeight="1" thickBot="1" x14ac:dyDescent="0.25">
      <c r="A120" s="1"/>
      <c r="B120" s="2"/>
      <c r="C120" s="3" t="s">
        <v>18</v>
      </c>
      <c r="D120" s="4">
        <v>0</v>
      </c>
      <c r="E120" s="4">
        <v>1360</v>
      </c>
      <c r="F120" s="4">
        <v>1360</v>
      </c>
    </row>
    <row r="121" spans="1:6" ht="30" customHeight="1" x14ac:dyDescent="0.2">
      <c r="A121" s="10" t="s">
        <v>165</v>
      </c>
      <c r="B121" s="11" t="s">
        <v>70</v>
      </c>
      <c r="C121" s="12"/>
      <c r="D121" s="13">
        <f>SUM(D122:D123)</f>
        <v>181.5</v>
      </c>
      <c r="E121" s="13">
        <f>SUM(E122:E123)</f>
        <v>2000</v>
      </c>
      <c r="F121" s="13">
        <f>SUM(F122:F123)</f>
        <v>706.3</v>
      </c>
    </row>
    <row r="122" spans="1:6" ht="18.75" customHeight="1" x14ac:dyDescent="0.2">
      <c r="A122" s="1"/>
      <c r="B122" s="2"/>
      <c r="C122" s="3" t="s">
        <v>3</v>
      </c>
      <c r="D122" s="4">
        <v>105.6</v>
      </c>
      <c r="E122" s="4">
        <v>300</v>
      </c>
      <c r="F122" s="4">
        <v>105.9</v>
      </c>
    </row>
    <row r="123" spans="1:6" ht="18.75" customHeight="1" thickBot="1" x14ac:dyDescent="0.25">
      <c r="A123" s="1"/>
      <c r="B123" s="2"/>
      <c r="C123" s="3" t="s">
        <v>18</v>
      </c>
      <c r="D123" s="4">
        <v>75.900000000000006</v>
      </c>
      <c r="E123" s="4">
        <v>1700</v>
      </c>
      <c r="F123" s="4">
        <v>600.4</v>
      </c>
    </row>
    <row r="124" spans="1:6" ht="30" customHeight="1" x14ac:dyDescent="0.2">
      <c r="A124" s="10" t="s">
        <v>166</v>
      </c>
      <c r="B124" s="11" t="s">
        <v>71</v>
      </c>
      <c r="C124" s="12"/>
      <c r="D124" s="13">
        <f>SUM(D125:D126)</f>
        <v>591.59999999999991</v>
      </c>
      <c r="E124" s="13">
        <f>SUM(E125:E126)</f>
        <v>454.59999999999997</v>
      </c>
      <c r="F124" s="13">
        <f>SUM(F125:F126)</f>
        <v>454.59999999999997</v>
      </c>
    </row>
    <row r="125" spans="1:6" ht="18.75" customHeight="1" x14ac:dyDescent="0.2">
      <c r="A125" s="1"/>
      <c r="B125" s="2"/>
      <c r="C125" s="3" t="s">
        <v>3</v>
      </c>
      <c r="D125" s="4">
        <v>4.3</v>
      </c>
      <c r="E125" s="4">
        <v>68.2</v>
      </c>
      <c r="F125" s="4">
        <v>68.2</v>
      </c>
    </row>
    <row r="126" spans="1:6" ht="18.75" customHeight="1" thickBot="1" x14ac:dyDescent="0.25">
      <c r="A126" s="1"/>
      <c r="B126" s="2"/>
      <c r="C126" s="3" t="s">
        <v>18</v>
      </c>
      <c r="D126" s="4">
        <v>587.29999999999995</v>
      </c>
      <c r="E126" s="4">
        <v>386.4</v>
      </c>
      <c r="F126" s="4">
        <v>386.4</v>
      </c>
    </row>
    <row r="127" spans="1:6" ht="27" customHeight="1" x14ac:dyDescent="0.2">
      <c r="A127" s="10" t="s">
        <v>167</v>
      </c>
      <c r="B127" s="11" t="s">
        <v>72</v>
      </c>
      <c r="C127" s="12"/>
      <c r="D127" s="13">
        <f>SUM(D128:D129)</f>
        <v>0</v>
      </c>
      <c r="E127" s="13">
        <f>SUM(E128:E129)</f>
        <v>100</v>
      </c>
      <c r="F127" s="13">
        <f>SUM(F128:F129)</f>
        <v>2200</v>
      </c>
    </row>
    <row r="128" spans="1:6" ht="18.75" customHeight="1" x14ac:dyDescent="0.2">
      <c r="A128" s="1"/>
      <c r="B128" s="2"/>
      <c r="C128" s="3" t="s">
        <v>3</v>
      </c>
      <c r="D128" s="4">
        <v>0</v>
      </c>
      <c r="E128" s="4">
        <v>100</v>
      </c>
      <c r="F128" s="4">
        <v>245</v>
      </c>
    </row>
    <row r="129" spans="1:6" ht="18.75" customHeight="1" thickBot="1" x14ac:dyDescent="0.25">
      <c r="A129" s="1"/>
      <c r="B129" s="2"/>
      <c r="C129" s="3" t="s">
        <v>18</v>
      </c>
      <c r="D129" s="4">
        <v>0</v>
      </c>
      <c r="E129" s="4">
        <v>0</v>
      </c>
      <c r="F129" s="4">
        <v>1955</v>
      </c>
    </row>
    <row r="130" spans="1:6" ht="42" customHeight="1" thickBot="1" x14ac:dyDescent="0.25">
      <c r="A130" s="6" t="s">
        <v>168</v>
      </c>
      <c r="B130" s="7" t="s">
        <v>73</v>
      </c>
      <c r="C130" s="8"/>
      <c r="D130" s="9">
        <f>D131+D137+D141+D142+D143+D145+D146+D147+D150+D151+D153+D155+D159+D161+D164+D167+D168+D169+D172+D175+D178+D181+D184+D187+D188+D189+D192+D193</f>
        <v>6747.8</v>
      </c>
      <c r="E130" s="9">
        <f>E131+E137+E141+E142+E143+E145+E146+E147+E150+E151+E153+E155+E159+E161+E164+E167+E168+E169+E172+E175+E178+E181+E184+E187+E188+E189+E192+E193</f>
        <v>12564.800000000003</v>
      </c>
      <c r="F130" s="9">
        <f>F131+F137+F141+F142+F143+F145+F146+F147+F150+F151+F153+F155+F159+F161+F164+F167+F168+F169+F172+F175+F178+F181+F184+F187+F188+F189+F192+F193</f>
        <v>7882.7000000000007</v>
      </c>
    </row>
    <row r="131" spans="1:6" ht="37.5" customHeight="1" x14ac:dyDescent="0.2">
      <c r="A131" s="10" t="s">
        <v>169</v>
      </c>
      <c r="B131" s="11" t="s">
        <v>74</v>
      </c>
      <c r="C131" s="12"/>
      <c r="D131" s="13">
        <f>SUM(D132:D136)</f>
        <v>1087</v>
      </c>
      <c r="E131" s="13">
        <f>SUM(E132:E136)</f>
        <v>560</v>
      </c>
      <c r="F131" s="13">
        <f>SUM(F132:F136)</f>
        <v>560</v>
      </c>
    </row>
    <row r="132" spans="1:6" ht="18.75" customHeight="1" x14ac:dyDescent="0.2">
      <c r="A132" s="1"/>
      <c r="B132" s="2"/>
      <c r="C132" s="3" t="s">
        <v>18</v>
      </c>
      <c r="D132" s="4">
        <v>0</v>
      </c>
      <c r="E132" s="4">
        <v>0</v>
      </c>
      <c r="F132" s="4">
        <v>0</v>
      </c>
    </row>
    <row r="133" spans="1:6" ht="18.75" customHeight="1" x14ac:dyDescent="0.2">
      <c r="A133" s="1"/>
      <c r="B133" s="2"/>
      <c r="C133" s="3" t="s">
        <v>4</v>
      </c>
      <c r="D133" s="4">
        <v>0</v>
      </c>
      <c r="E133" s="4">
        <v>0</v>
      </c>
      <c r="F133" s="4">
        <v>0</v>
      </c>
    </row>
    <row r="134" spans="1:6" ht="18.75" customHeight="1" x14ac:dyDescent="0.2">
      <c r="A134" s="1"/>
      <c r="B134" s="2"/>
      <c r="C134" s="3" t="s">
        <v>3</v>
      </c>
      <c r="D134" s="4">
        <v>27</v>
      </c>
      <c r="E134" s="4">
        <v>40</v>
      </c>
      <c r="F134" s="4">
        <v>40</v>
      </c>
    </row>
    <row r="135" spans="1:6" ht="18.75" customHeight="1" x14ac:dyDescent="0.2">
      <c r="A135" s="1"/>
      <c r="B135" s="2"/>
      <c r="C135" s="3" t="s">
        <v>6</v>
      </c>
      <c r="D135" s="4">
        <v>1040</v>
      </c>
      <c r="E135" s="4">
        <v>500</v>
      </c>
      <c r="F135" s="4">
        <v>500</v>
      </c>
    </row>
    <row r="136" spans="1:6" ht="18.75" customHeight="1" thickBot="1" x14ac:dyDescent="0.25">
      <c r="A136" s="1"/>
      <c r="B136" s="2"/>
      <c r="C136" s="3" t="s">
        <v>41</v>
      </c>
      <c r="D136" s="4">
        <v>20</v>
      </c>
      <c r="E136" s="4">
        <v>20</v>
      </c>
      <c r="F136" s="4">
        <v>20</v>
      </c>
    </row>
    <row r="137" spans="1:6" ht="30" customHeight="1" x14ac:dyDescent="0.2">
      <c r="A137" s="10" t="s">
        <v>170</v>
      </c>
      <c r="B137" s="11" t="s">
        <v>75</v>
      </c>
      <c r="C137" s="12"/>
      <c r="D137" s="13">
        <f>SUM(D138:D140)</f>
        <v>120</v>
      </c>
      <c r="E137" s="13">
        <f>SUM(E138:E140)</f>
        <v>80</v>
      </c>
      <c r="F137" s="13">
        <f>SUM(F138:F140)</f>
        <v>80</v>
      </c>
    </row>
    <row r="138" spans="1:6" ht="18.75" customHeight="1" x14ac:dyDescent="0.2">
      <c r="A138" s="1"/>
      <c r="B138" s="2"/>
      <c r="C138" s="3" t="s">
        <v>18</v>
      </c>
      <c r="D138" s="4">
        <v>0</v>
      </c>
      <c r="E138" s="4">
        <v>0</v>
      </c>
      <c r="F138" s="4">
        <v>0</v>
      </c>
    </row>
    <row r="139" spans="1:6" ht="18.75" customHeight="1" x14ac:dyDescent="0.2">
      <c r="A139" s="1"/>
      <c r="B139" s="2"/>
      <c r="C139" s="3" t="s">
        <v>3</v>
      </c>
      <c r="D139" s="4">
        <v>90</v>
      </c>
      <c r="E139" s="4">
        <v>40</v>
      </c>
      <c r="F139" s="4">
        <v>40</v>
      </c>
    </row>
    <row r="140" spans="1:6" ht="18.75" customHeight="1" thickBot="1" x14ac:dyDescent="0.25">
      <c r="A140" s="1"/>
      <c r="B140" s="2"/>
      <c r="C140" s="3" t="s">
        <v>6</v>
      </c>
      <c r="D140" s="4">
        <v>30</v>
      </c>
      <c r="E140" s="4">
        <v>40</v>
      </c>
      <c r="F140" s="4">
        <v>40</v>
      </c>
    </row>
    <row r="141" spans="1:6" ht="18.75" hidden="1" customHeight="1" thickBot="1" x14ac:dyDescent="0.25">
      <c r="A141" s="10" t="s">
        <v>76</v>
      </c>
      <c r="B141" s="11" t="s">
        <v>77</v>
      </c>
      <c r="C141" s="12"/>
      <c r="D141" s="14">
        <v>0</v>
      </c>
      <c r="E141" s="14">
        <v>0</v>
      </c>
      <c r="F141" s="14">
        <v>0</v>
      </c>
    </row>
    <row r="142" spans="1:6" ht="29.25" customHeight="1" thickBot="1" x14ac:dyDescent="0.25">
      <c r="A142" s="10" t="s">
        <v>171</v>
      </c>
      <c r="B142" s="11" t="s">
        <v>78</v>
      </c>
      <c r="C142" s="12" t="s">
        <v>3</v>
      </c>
      <c r="D142" s="14">
        <v>100</v>
      </c>
      <c r="E142" s="14">
        <v>350</v>
      </c>
      <c r="F142" s="14">
        <v>550</v>
      </c>
    </row>
    <row r="143" spans="1:6" ht="41.25" hidden="1" customHeight="1" thickBot="1" x14ac:dyDescent="0.25">
      <c r="A143" s="10" t="s">
        <v>79</v>
      </c>
      <c r="B143" s="11" t="s">
        <v>80</v>
      </c>
      <c r="C143" s="12"/>
      <c r="D143" s="13">
        <f>SUM(D144:D144)</f>
        <v>0</v>
      </c>
      <c r="E143" s="13">
        <f>SUM(E144:E144)</f>
        <v>0</v>
      </c>
      <c r="F143" s="13">
        <f>SUM(F144:F144)</f>
        <v>0</v>
      </c>
    </row>
    <row r="144" spans="1:6" ht="18.75" hidden="1" customHeight="1" thickBot="1" x14ac:dyDescent="0.25">
      <c r="A144" s="1"/>
      <c r="B144" s="2"/>
      <c r="C144" s="3" t="s">
        <v>18</v>
      </c>
      <c r="D144" s="4">
        <v>0</v>
      </c>
      <c r="E144" s="4">
        <v>0</v>
      </c>
      <c r="F144" s="4">
        <v>0</v>
      </c>
    </row>
    <row r="145" spans="1:6" ht="18.75" hidden="1" customHeight="1" thickBot="1" x14ac:dyDescent="0.25">
      <c r="A145" s="10" t="s">
        <v>81</v>
      </c>
      <c r="B145" s="11" t="s">
        <v>82</v>
      </c>
      <c r="C145" s="12"/>
      <c r="D145" s="14">
        <v>0</v>
      </c>
      <c r="E145" s="14">
        <v>0</v>
      </c>
      <c r="F145" s="14">
        <v>0</v>
      </c>
    </row>
    <row r="146" spans="1:6" ht="18.75" hidden="1" customHeight="1" thickBot="1" x14ac:dyDescent="0.25">
      <c r="A146" s="10" t="s">
        <v>83</v>
      </c>
      <c r="B146" s="11" t="s">
        <v>84</v>
      </c>
      <c r="C146" s="12"/>
      <c r="D146" s="14">
        <v>0</v>
      </c>
      <c r="E146" s="14">
        <v>0</v>
      </c>
      <c r="F146" s="14">
        <v>0</v>
      </c>
    </row>
    <row r="147" spans="1:6" ht="18.75" hidden="1" customHeight="1" thickBot="1" x14ac:dyDescent="0.25">
      <c r="A147" s="10" t="s">
        <v>85</v>
      </c>
      <c r="B147" s="11" t="s">
        <v>86</v>
      </c>
      <c r="C147" s="12"/>
      <c r="D147" s="13">
        <f>SUM(D148:D149)</f>
        <v>0</v>
      </c>
      <c r="E147" s="13">
        <f>SUM(E148:E149)</f>
        <v>0</v>
      </c>
      <c r="F147" s="13">
        <f>SUM(F148:F149)</f>
        <v>0</v>
      </c>
    </row>
    <row r="148" spans="1:6" ht="18.75" hidden="1" customHeight="1" thickBot="1" x14ac:dyDescent="0.25">
      <c r="A148" s="1"/>
      <c r="B148" s="2"/>
      <c r="C148" s="3" t="s">
        <v>18</v>
      </c>
      <c r="D148" s="4">
        <v>0</v>
      </c>
      <c r="E148" s="4">
        <v>0</v>
      </c>
      <c r="F148" s="4">
        <v>0</v>
      </c>
    </row>
    <row r="149" spans="1:6" ht="18.75" hidden="1" customHeight="1" thickBot="1" x14ac:dyDescent="0.25">
      <c r="A149" s="1"/>
      <c r="B149" s="2"/>
      <c r="C149" s="3" t="s">
        <v>6</v>
      </c>
      <c r="D149" s="4">
        <v>0</v>
      </c>
      <c r="E149" s="4">
        <v>0</v>
      </c>
      <c r="F149" s="4">
        <v>0</v>
      </c>
    </row>
    <row r="150" spans="1:6" ht="29.25" customHeight="1" thickBot="1" x14ac:dyDescent="0.25">
      <c r="A150" s="10" t="s">
        <v>172</v>
      </c>
      <c r="B150" s="11" t="s">
        <v>87</v>
      </c>
      <c r="C150" s="12" t="s">
        <v>3</v>
      </c>
      <c r="D150" s="14">
        <v>0</v>
      </c>
      <c r="E150" s="14">
        <v>531.9</v>
      </c>
      <c r="F150" s="14">
        <v>0</v>
      </c>
    </row>
    <row r="151" spans="1:6" ht="18.75" hidden="1" customHeight="1" thickBot="1" x14ac:dyDescent="0.25">
      <c r="A151" s="10" t="s">
        <v>88</v>
      </c>
      <c r="B151" s="11" t="s">
        <v>89</v>
      </c>
      <c r="C151" s="12"/>
      <c r="D151" s="13">
        <f>SUM(D152:D152)</f>
        <v>0</v>
      </c>
      <c r="E151" s="13">
        <f>SUM(E152:E152)</f>
        <v>0</v>
      </c>
      <c r="F151" s="13">
        <f>SUM(F152:F152)</f>
        <v>0</v>
      </c>
    </row>
    <row r="152" spans="1:6" ht="18.75" hidden="1" customHeight="1" x14ac:dyDescent="0.2">
      <c r="A152" s="1"/>
      <c r="B152" s="2"/>
      <c r="C152" s="3" t="s">
        <v>18</v>
      </c>
      <c r="D152" s="4">
        <v>0</v>
      </c>
      <c r="E152" s="4">
        <v>0</v>
      </c>
      <c r="F152" s="4">
        <v>0</v>
      </c>
    </row>
    <row r="153" spans="1:6" ht="18.75" hidden="1" customHeight="1" x14ac:dyDescent="0.2">
      <c r="A153" s="10" t="s">
        <v>90</v>
      </c>
      <c r="B153" s="11" t="s">
        <v>91</v>
      </c>
      <c r="C153" s="12"/>
      <c r="D153" s="13">
        <f>SUM(D154:D154)</f>
        <v>0</v>
      </c>
      <c r="E153" s="13">
        <f>SUM(E154:E154)</f>
        <v>0</v>
      </c>
      <c r="F153" s="13">
        <f>SUM(F154:F154)</f>
        <v>0</v>
      </c>
    </row>
    <row r="154" spans="1:6" ht="18.75" hidden="1" customHeight="1" x14ac:dyDescent="0.2">
      <c r="A154" s="1"/>
      <c r="B154" s="2"/>
      <c r="C154" s="3" t="s">
        <v>18</v>
      </c>
      <c r="D154" s="4">
        <v>0</v>
      </c>
      <c r="E154" s="4">
        <v>0</v>
      </c>
      <c r="F154" s="4">
        <v>0</v>
      </c>
    </row>
    <row r="155" spans="1:6" ht="18.75" hidden="1" customHeight="1" x14ac:dyDescent="0.2">
      <c r="A155" s="10" t="s">
        <v>92</v>
      </c>
      <c r="B155" s="11" t="s">
        <v>93</v>
      </c>
      <c r="C155" s="12"/>
      <c r="D155" s="13">
        <f>SUM(D156:D158)</f>
        <v>0</v>
      </c>
      <c r="E155" s="13">
        <f>SUM(E156:E158)</f>
        <v>0</v>
      </c>
      <c r="F155" s="13">
        <f>SUM(F156:F158)</f>
        <v>0</v>
      </c>
    </row>
    <row r="156" spans="1:6" ht="18.75" hidden="1" customHeight="1" x14ac:dyDescent="0.2">
      <c r="A156" s="1"/>
      <c r="B156" s="2"/>
      <c r="C156" s="3" t="s">
        <v>18</v>
      </c>
      <c r="D156" s="4">
        <v>0</v>
      </c>
      <c r="E156" s="4">
        <v>0</v>
      </c>
      <c r="F156" s="4">
        <v>0</v>
      </c>
    </row>
    <row r="157" spans="1:6" ht="18.75" hidden="1" customHeight="1" x14ac:dyDescent="0.2">
      <c r="A157" s="1"/>
      <c r="B157" s="2"/>
      <c r="C157" s="3" t="s">
        <v>6</v>
      </c>
      <c r="D157" s="4">
        <v>0</v>
      </c>
      <c r="E157" s="4">
        <v>0</v>
      </c>
      <c r="F157" s="4">
        <v>0</v>
      </c>
    </row>
    <row r="158" spans="1:6" ht="18.75" hidden="1" customHeight="1" x14ac:dyDescent="0.2">
      <c r="A158" s="1"/>
      <c r="B158" s="2"/>
      <c r="C158" s="3" t="s">
        <v>3</v>
      </c>
      <c r="D158" s="4">
        <v>0</v>
      </c>
      <c r="E158" s="4">
        <v>0</v>
      </c>
      <c r="F158" s="4">
        <v>0</v>
      </c>
    </row>
    <row r="159" spans="1:6" ht="18.75" hidden="1" customHeight="1" x14ac:dyDescent="0.2">
      <c r="A159" s="10" t="s">
        <v>94</v>
      </c>
      <c r="B159" s="11" t="s">
        <v>95</v>
      </c>
      <c r="C159" s="12"/>
      <c r="D159" s="13">
        <f>SUM(D160:D160)</f>
        <v>0</v>
      </c>
      <c r="E159" s="13">
        <f>SUM(E160:E160)</f>
        <v>0</v>
      </c>
      <c r="F159" s="13">
        <f>SUM(F160:F160)</f>
        <v>0</v>
      </c>
    </row>
    <row r="160" spans="1:6" ht="18.75" hidden="1" customHeight="1" x14ac:dyDescent="0.2">
      <c r="A160" s="1"/>
      <c r="B160" s="2"/>
      <c r="C160" s="3" t="s">
        <v>18</v>
      </c>
      <c r="D160" s="4">
        <v>0</v>
      </c>
      <c r="E160" s="4">
        <v>0</v>
      </c>
      <c r="F160" s="4">
        <v>0</v>
      </c>
    </row>
    <row r="161" spans="1:6" ht="40.5" customHeight="1" x14ac:dyDescent="0.2">
      <c r="A161" s="10" t="s">
        <v>173</v>
      </c>
      <c r="B161" s="11" t="s">
        <v>96</v>
      </c>
      <c r="C161" s="12"/>
      <c r="D161" s="13">
        <f>SUM(D162:D163)</f>
        <v>48</v>
      </c>
      <c r="E161" s="13">
        <f>SUM(E162:E163)</f>
        <v>48</v>
      </c>
      <c r="F161" s="13">
        <f>SUM(F162:F163)</f>
        <v>0</v>
      </c>
    </row>
    <row r="162" spans="1:6" ht="18.75" customHeight="1" x14ac:dyDescent="0.2">
      <c r="A162" s="1"/>
      <c r="B162" s="2"/>
      <c r="C162" s="3" t="s">
        <v>9</v>
      </c>
      <c r="D162" s="4">
        <v>48</v>
      </c>
      <c r="E162" s="4">
        <v>48</v>
      </c>
      <c r="F162" s="4">
        <v>0</v>
      </c>
    </row>
    <row r="163" spans="1:6" ht="18.75" customHeight="1" thickBot="1" x14ac:dyDescent="0.25">
      <c r="A163" s="1"/>
      <c r="B163" s="2"/>
      <c r="C163" s="3" t="s">
        <v>44</v>
      </c>
      <c r="D163" s="4">
        <v>0</v>
      </c>
      <c r="E163" s="4">
        <v>0</v>
      </c>
      <c r="F163" s="4">
        <v>0</v>
      </c>
    </row>
    <row r="164" spans="1:6" ht="41.25" customHeight="1" x14ac:dyDescent="0.2">
      <c r="A164" s="10" t="s">
        <v>174</v>
      </c>
      <c r="B164" s="11" t="s">
        <v>97</v>
      </c>
      <c r="C164" s="12"/>
      <c r="D164" s="13">
        <f>SUM(D165:D166)</f>
        <v>192.10000000000002</v>
      </c>
      <c r="E164" s="13">
        <f>SUM(E165:E166)</f>
        <v>56</v>
      </c>
      <c r="F164" s="13">
        <f>SUM(F165:F166)</f>
        <v>30</v>
      </c>
    </row>
    <row r="165" spans="1:6" ht="18.75" customHeight="1" x14ac:dyDescent="0.2">
      <c r="A165" s="1"/>
      <c r="B165" s="2"/>
      <c r="C165" s="3" t="s">
        <v>44</v>
      </c>
      <c r="D165" s="4">
        <v>32.299999999999997</v>
      </c>
      <c r="E165" s="4">
        <v>0</v>
      </c>
      <c r="F165" s="4">
        <v>0</v>
      </c>
    </row>
    <row r="166" spans="1:6" ht="18.75" customHeight="1" thickBot="1" x14ac:dyDescent="0.25">
      <c r="A166" s="1"/>
      <c r="B166" s="2"/>
      <c r="C166" s="3" t="s">
        <v>9</v>
      </c>
      <c r="D166" s="4">
        <v>159.80000000000001</v>
      </c>
      <c r="E166" s="4">
        <v>56</v>
      </c>
      <c r="F166" s="4">
        <v>30</v>
      </c>
    </row>
    <row r="167" spans="1:6" ht="28.5" customHeight="1" thickBot="1" x14ac:dyDescent="0.25">
      <c r="A167" s="10" t="s">
        <v>175</v>
      </c>
      <c r="B167" s="11" t="s">
        <v>98</v>
      </c>
      <c r="C167" s="12" t="s">
        <v>9</v>
      </c>
      <c r="D167" s="14">
        <v>135</v>
      </c>
      <c r="E167" s="14">
        <v>530</v>
      </c>
      <c r="F167" s="14">
        <v>0</v>
      </c>
    </row>
    <row r="168" spans="1:6" ht="52.5" customHeight="1" thickBot="1" x14ac:dyDescent="0.25">
      <c r="A168" s="10" t="s">
        <v>176</v>
      </c>
      <c r="B168" s="11" t="s">
        <v>99</v>
      </c>
      <c r="C168" s="12" t="s">
        <v>9</v>
      </c>
      <c r="D168" s="14">
        <v>71.5</v>
      </c>
      <c r="E168" s="14">
        <v>71.900000000000006</v>
      </c>
      <c r="F168" s="14">
        <v>72.5</v>
      </c>
    </row>
    <row r="169" spans="1:6" ht="29.25" customHeight="1" x14ac:dyDescent="0.2">
      <c r="A169" s="10" t="s">
        <v>177</v>
      </c>
      <c r="B169" s="11" t="s">
        <v>100</v>
      </c>
      <c r="C169" s="12"/>
      <c r="D169" s="13">
        <f>SUM(D170:D171)</f>
        <v>40.299999999999997</v>
      </c>
      <c r="E169" s="13">
        <f>SUM(E170:E171)</f>
        <v>1729.9</v>
      </c>
      <c r="F169" s="13">
        <f>SUM(F170:F171)</f>
        <v>1729.9</v>
      </c>
    </row>
    <row r="170" spans="1:6" ht="18.75" customHeight="1" x14ac:dyDescent="0.2">
      <c r="A170" s="1"/>
      <c r="B170" s="2"/>
      <c r="C170" s="3" t="s">
        <v>3</v>
      </c>
      <c r="D170" s="4">
        <v>40.299999999999997</v>
      </c>
      <c r="E170" s="4">
        <v>259.5</v>
      </c>
      <c r="F170" s="4">
        <v>259.5</v>
      </c>
    </row>
    <row r="171" spans="1:6" ht="18.75" customHeight="1" thickBot="1" x14ac:dyDescent="0.25">
      <c r="A171" s="1"/>
      <c r="B171" s="2"/>
      <c r="C171" s="3" t="s">
        <v>18</v>
      </c>
      <c r="D171" s="4">
        <v>0</v>
      </c>
      <c r="E171" s="4">
        <v>1470.4</v>
      </c>
      <c r="F171" s="4">
        <v>1470.4</v>
      </c>
    </row>
    <row r="172" spans="1:6" ht="27.75" customHeight="1" x14ac:dyDescent="0.2">
      <c r="A172" s="10" t="s">
        <v>178</v>
      </c>
      <c r="B172" s="11" t="s">
        <v>101</v>
      </c>
      <c r="C172" s="12"/>
      <c r="D172" s="13">
        <f>SUM(D173:D174)</f>
        <v>103</v>
      </c>
      <c r="E172" s="13">
        <f>SUM(E173:E174)</f>
        <v>1948.5</v>
      </c>
      <c r="F172" s="13">
        <f>SUM(F173:F174)</f>
        <v>1948.5</v>
      </c>
    </row>
    <row r="173" spans="1:6" ht="18.75" customHeight="1" x14ac:dyDescent="0.2">
      <c r="A173" s="1"/>
      <c r="B173" s="2"/>
      <c r="C173" s="3" t="s">
        <v>3</v>
      </c>
      <c r="D173" s="4">
        <v>103</v>
      </c>
      <c r="E173" s="4">
        <v>292.3</v>
      </c>
      <c r="F173" s="4">
        <v>292.3</v>
      </c>
    </row>
    <row r="174" spans="1:6" ht="18.75" customHeight="1" thickBot="1" x14ac:dyDescent="0.25">
      <c r="A174" s="1"/>
      <c r="B174" s="2"/>
      <c r="C174" s="3" t="s">
        <v>18</v>
      </c>
      <c r="D174" s="4">
        <v>0</v>
      </c>
      <c r="E174" s="4">
        <v>1656.2</v>
      </c>
      <c r="F174" s="4">
        <v>1656.2</v>
      </c>
    </row>
    <row r="175" spans="1:6" ht="29.25" customHeight="1" x14ac:dyDescent="0.2">
      <c r="A175" s="10" t="s">
        <v>179</v>
      </c>
      <c r="B175" s="11" t="s">
        <v>102</v>
      </c>
      <c r="C175" s="12"/>
      <c r="D175" s="13">
        <f>SUM(D176:D177)</f>
        <v>1043.2</v>
      </c>
      <c r="E175" s="13">
        <f>SUM(E176:E177)</f>
        <v>1360.2</v>
      </c>
      <c r="F175" s="13">
        <f>SUM(F176:F177)</f>
        <v>0</v>
      </c>
    </row>
    <row r="176" spans="1:6" ht="18.75" customHeight="1" x14ac:dyDescent="0.2">
      <c r="A176" s="1"/>
      <c r="B176" s="2"/>
      <c r="C176" s="3" t="s">
        <v>3</v>
      </c>
      <c r="D176" s="4">
        <v>776.2</v>
      </c>
      <c r="E176" s="4">
        <v>78.3</v>
      </c>
      <c r="F176" s="4">
        <v>0</v>
      </c>
    </row>
    <row r="177" spans="1:6" ht="18.75" customHeight="1" thickBot="1" x14ac:dyDescent="0.25">
      <c r="A177" s="1"/>
      <c r="B177" s="2"/>
      <c r="C177" s="3" t="s">
        <v>18</v>
      </c>
      <c r="D177" s="4">
        <v>267</v>
      </c>
      <c r="E177" s="4">
        <v>1281.9000000000001</v>
      </c>
      <c r="F177" s="4">
        <v>0</v>
      </c>
    </row>
    <row r="178" spans="1:6" ht="30.75" customHeight="1" x14ac:dyDescent="0.2">
      <c r="A178" s="10" t="s">
        <v>180</v>
      </c>
      <c r="B178" s="11" t="s">
        <v>103</v>
      </c>
      <c r="C178" s="12"/>
      <c r="D178" s="13">
        <f>SUM(D179:D180)</f>
        <v>84.199999999999989</v>
      </c>
      <c r="E178" s="13">
        <f>SUM(E179:E180)</f>
        <v>696</v>
      </c>
      <c r="F178" s="13">
        <f>SUM(F179:F180)</f>
        <v>400</v>
      </c>
    </row>
    <row r="179" spans="1:6" ht="18.75" customHeight="1" x14ac:dyDescent="0.2">
      <c r="A179" s="1"/>
      <c r="B179" s="2"/>
      <c r="C179" s="3" t="s">
        <v>3</v>
      </c>
      <c r="D179" s="4">
        <v>43.4</v>
      </c>
      <c r="E179" s="4">
        <v>104.4</v>
      </c>
      <c r="F179" s="4">
        <v>60</v>
      </c>
    </row>
    <row r="180" spans="1:6" ht="18.75" customHeight="1" thickBot="1" x14ac:dyDescent="0.25">
      <c r="A180" s="1"/>
      <c r="B180" s="2"/>
      <c r="C180" s="3" t="s">
        <v>18</v>
      </c>
      <c r="D180" s="4">
        <v>40.799999999999997</v>
      </c>
      <c r="E180" s="4">
        <v>591.6</v>
      </c>
      <c r="F180" s="4">
        <v>340</v>
      </c>
    </row>
    <row r="181" spans="1:6" ht="26.25" customHeight="1" x14ac:dyDescent="0.2">
      <c r="A181" s="10" t="s">
        <v>181</v>
      </c>
      <c r="B181" s="11" t="s">
        <v>104</v>
      </c>
      <c r="C181" s="12"/>
      <c r="D181" s="13">
        <f>SUM(D182:D183)</f>
        <v>1498.7</v>
      </c>
      <c r="E181" s="13">
        <f>SUM(E182:E183)</f>
        <v>1055.8</v>
      </c>
      <c r="F181" s="13">
        <f>SUM(F182:F183)</f>
        <v>436.8</v>
      </c>
    </row>
    <row r="182" spans="1:6" ht="18.75" customHeight="1" x14ac:dyDescent="0.2">
      <c r="A182" s="1"/>
      <c r="B182" s="2"/>
      <c r="C182" s="3" t="s">
        <v>3</v>
      </c>
      <c r="D182" s="4">
        <v>806.5</v>
      </c>
      <c r="E182" s="4">
        <v>158.4</v>
      </c>
      <c r="F182" s="4">
        <v>65.5</v>
      </c>
    </row>
    <row r="183" spans="1:6" ht="18.75" customHeight="1" thickBot="1" x14ac:dyDescent="0.25">
      <c r="A183" s="1"/>
      <c r="B183" s="2"/>
      <c r="C183" s="3" t="s">
        <v>18</v>
      </c>
      <c r="D183" s="4">
        <v>692.2</v>
      </c>
      <c r="E183" s="4">
        <v>897.4</v>
      </c>
      <c r="F183" s="4">
        <v>371.3</v>
      </c>
    </row>
    <row r="184" spans="1:6" ht="29.25" customHeight="1" x14ac:dyDescent="0.2">
      <c r="A184" s="10" t="s">
        <v>182</v>
      </c>
      <c r="B184" s="11" t="s">
        <v>105</v>
      </c>
      <c r="C184" s="12"/>
      <c r="D184" s="13">
        <f>SUM(D185:D186)</f>
        <v>1448.3</v>
      </c>
      <c r="E184" s="13">
        <f>SUM(E185:E186)</f>
        <v>1252.7</v>
      </c>
      <c r="F184" s="13">
        <f>SUM(F185:F186)</f>
        <v>410.1</v>
      </c>
    </row>
    <row r="185" spans="1:6" ht="18.75" customHeight="1" x14ac:dyDescent="0.2">
      <c r="A185" s="1"/>
      <c r="B185" s="2"/>
      <c r="C185" s="3" t="s">
        <v>3</v>
      </c>
      <c r="D185" s="4">
        <v>632.29999999999995</v>
      </c>
      <c r="E185" s="4">
        <v>61.2</v>
      </c>
      <c r="F185" s="4">
        <v>37.6</v>
      </c>
    </row>
    <row r="186" spans="1:6" ht="18.75" customHeight="1" thickBot="1" x14ac:dyDescent="0.25">
      <c r="A186" s="1"/>
      <c r="B186" s="2"/>
      <c r="C186" s="3" t="s">
        <v>18</v>
      </c>
      <c r="D186" s="4">
        <v>816</v>
      </c>
      <c r="E186" s="4">
        <v>1191.5</v>
      </c>
      <c r="F186" s="4">
        <v>372.5</v>
      </c>
    </row>
    <row r="187" spans="1:6" ht="39.75" customHeight="1" thickBot="1" x14ac:dyDescent="0.25">
      <c r="A187" s="10" t="s">
        <v>184</v>
      </c>
      <c r="B187" s="11" t="s">
        <v>106</v>
      </c>
      <c r="C187" s="12" t="s">
        <v>42</v>
      </c>
      <c r="D187" s="14">
        <v>20</v>
      </c>
      <c r="E187" s="14">
        <v>0</v>
      </c>
      <c r="F187" s="14">
        <v>0</v>
      </c>
    </row>
    <row r="188" spans="1:6" ht="18.75" hidden="1" customHeight="1" thickBot="1" x14ac:dyDescent="0.25">
      <c r="A188" s="10"/>
      <c r="B188" s="11"/>
      <c r="C188" s="12"/>
      <c r="D188" s="14">
        <v>0</v>
      </c>
      <c r="E188" s="14">
        <v>0</v>
      </c>
      <c r="F188" s="14">
        <v>0</v>
      </c>
    </row>
    <row r="189" spans="1:6" ht="27.75" customHeight="1" x14ac:dyDescent="0.2">
      <c r="A189" s="10" t="s">
        <v>183</v>
      </c>
      <c r="B189" s="11" t="s">
        <v>107</v>
      </c>
      <c r="C189" s="12"/>
      <c r="D189" s="13">
        <f>SUM(D190:D191)</f>
        <v>198.5</v>
      </c>
      <c r="E189" s="13">
        <f>SUM(E190:E191)</f>
        <v>1196</v>
      </c>
      <c r="F189" s="13">
        <f>SUM(F190:F191)</f>
        <v>1196</v>
      </c>
    </row>
    <row r="190" spans="1:6" ht="15" customHeight="1" x14ac:dyDescent="0.2">
      <c r="A190" s="1"/>
      <c r="B190" s="2"/>
      <c r="C190" s="3" t="s">
        <v>3</v>
      </c>
      <c r="D190" s="4">
        <v>106.7</v>
      </c>
      <c r="E190" s="4">
        <v>179.4</v>
      </c>
      <c r="F190" s="4">
        <v>179.4</v>
      </c>
    </row>
    <row r="191" spans="1:6" ht="18.75" customHeight="1" thickBot="1" x14ac:dyDescent="0.25">
      <c r="A191" s="1"/>
      <c r="B191" s="2"/>
      <c r="C191" s="3" t="s">
        <v>18</v>
      </c>
      <c r="D191" s="4">
        <v>91.8</v>
      </c>
      <c r="E191" s="4">
        <v>1016.6</v>
      </c>
      <c r="F191" s="4">
        <v>1016.6</v>
      </c>
    </row>
    <row r="192" spans="1:6" ht="32.25" customHeight="1" thickBot="1" x14ac:dyDescent="0.25">
      <c r="A192" s="10" t="s">
        <v>185</v>
      </c>
      <c r="B192" s="11" t="s">
        <v>108</v>
      </c>
      <c r="C192" s="12" t="s">
        <v>18</v>
      </c>
      <c r="D192" s="14">
        <v>382</v>
      </c>
      <c r="E192" s="14">
        <v>735.2</v>
      </c>
      <c r="F192" s="14">
        <v>315.10000000000002</v>
      </c>
    </row>
    <row r="193" spans="1:6" ht="27.75" customHeight="1" thickBot="1" x14ac:dyDescent="0.25">
      <c r="A193" s="25" t="s">
        <v>186</v>
      </c>
      <c r="B193" s="26" t="s">
        <v>109</v>
      </c>
      <c r="C193" s="27" t="s">
        <v>18</v>
      </c>
      <c r="D193" s="28">
        <v>176</v>
      </c>
      <c r="E193" s="28">
        <v>362.7</v>
      </c>
      <c r="F193" s="28">
        <v>153.80000000000001</v>
      </c>
    </row>
    <row r="194" spans="1:6" ht="30.75" customHeight="1" x14ac:dyDescent="0.2">
      <c r="A194" s="36" t="s">
        <v>110</v>
      </c>
      <c r="B194" s="34" t="s">
        <v>111</v>
      </c>
      <c r="C194" s="35"/>
      <c r="D194" s="35">
        <f>SUM(D195:D200)</f>
        <v>24216.3</v>
      </c>
      <c r="E194" s="35">
        <f>SUM(E195:E200)</f>
        <v>36927.000000000007</v>
      </c>
      <c r="F194" s="35">
        <f>SUM(F195:F200)</f>
        <v>31895.9</v>
      </c>
    </row>
    <row r="195" spans="1:6" ht="28.5" customHeight="1" x14ac:dyDescent="0.2">
      <c r="A195" s="30" t="s">
        <v>3</v>
      </c>
      <c r="B195" s="30" t="s">
        <v>112</v>
      </c>
      <c r="C195" s="31"/>
      <c r="D195" s="31">
        <f>D15+D28+D45+D46+D48+D50+D54+D62+D63+D66+D68+D72+D75+D78+D81+D84+D91+D94+D96+D101+D105+D107+D109+D112+D115+D119+D122+D125+D128+D134+D139+D142+D150+D158+D170+D173+D176+D179+D182+D185+D190</f>
        <v>15466.1</v>
      </c>
      <c r="E195" s="31">
        <f>E15+E28+E45+E46+E48+E50+E54+E62+E63+E66+E68+E72+E75+E78+E81+E84+E91+E94+E96+E101+E105+E107+E109+E112+E115+E119+E122+E125+E128+E134+E139+E142+E150+E158+E170+E173+E176+E179+E182+E185+E190</f>
        <v>19291.400000000005</v>
      </c>
      <c r="F195" s="31">
        <f>F15+F28+F45+F46+F48+F50+F54+F62+F63+F66+F68+F72+F75+F78+F81+F84+F91+F94+F96+F101+F105+F107+F109+F112+F115+F119+F122+F125+F128+F134+F139+F142+F150+F158+F170+F173+F176+F179+F182+F185+F190</f>
        <v>17617.5</v>
      </c>
    </row>
    <row r="196" spans="1:6" ht="28.5" customHeight="1" x14ac:dyDescent="0.2">
      <c r="A196" s="30" t="s">
        <v>41</v>
      </c>
      <c r="B196" s="30" t="s">
        <v>113</v>
      </c>
      <c r="C196" s="31"/>
      <c r="D196" s="31">
        <f>D52+D103+D136</f>
        <v>3690</v>
      </c>
      <c r="E196" s="31">
        <f>E52+E103+E136</f>
        <v>2520</v>
      </c>
      <c r="F196" s="31">
        <f>F52+F103+F136</f>
        <v>2520</v>
      </c>
    </row>
    <row r="197" spans="1:6" ht="15.75" customHeight="1" x14ac:dyDescent="0.2">
      <c r="A197" s="30" t="s">
        <v>42</v>
      </c>
      <c r="B197" s="30" t="s">
        <v>114</v>
      </c>
      <c r="C197" s="31"/>
      <c r="D197" s="31">
        <f>D55+D187</f>
        <v>52</v>
      </c>
      <c r="E197" s="31">
        <f>E55+E187</f>
        <v>32</v>
      </c>
      <c r="F197" s="31">
        <f>F55+F187</f>
        <v>32</v>
      </c>
    </row>
    <row r="198" spans="1:6" ht="43.5" customHeight="1" x14ac:dyDescent="0.2">
      <c r="A198" s="30" t="s">
        <v>18</v>
      </c>
      <c r="B198" s="30" t="s">
        <v>115</v>
      </c>
      <c r="C198" s="31"/>
      <c r="D198" s="31">
        <f>D27+D44+D53+D61+D65+D73+D76+D79+D82+D85+D93+D98+D102+D113+D117+D120+D123+D126+D129+D132+D138+D144+D148+D171+D174+D177+D180+D183+D186+D191+D192+D193</f>
        <v>3938.2000000000003</v>
      </c>
      <c r="E198" s="31">
        <f>E27+E44+E53+E61+E65+E73+E76+E79+E82+E85+E93+E98+E102+E113+E117+E120+E123+E126+E129+E132+E138+E144+E148+E171+E174+E177+E180+E183+E186+E191+E192+E193</f>
        <v>14543.600000000002</v>
      </c>
      <c r="F198" s="31">
        <f>F27+F44+F53+F61+F65+F73+F76+F79+F82+F85+F93+F98+F102+F113+F117+F120+F123+F126+F129+F132+F138+F144+F148+F171+F174+F177+F180+F183+F186+F191+F192+F193</f>
        <v>11186.4</v>
      </c>
    </row>
    <row r="199" spans="1:6" ht="18.75" customHeight="1" x14ac:dyDescent="0.2">
      <c r="A199" s="30" t="s">
        <v>4</v>
      </c>
      <c r="B199" s="30" t="s">
        <v>116</v>
      </c>
      <c r="C199" s="31"/>
      <c r="D199" s="31">
        <v>0</v>
      </c>
      <c r="E199" s="31">
        <v>0</v>
      </c>
      <c r="F199" s="31">
        <v>0</v>
      </c>
    </row>
    <row r="200" spans="1:6" ht="18.75" customHeight="1" x14ac:dyDescent="0.2">
      <c r="A200" s="30" t="s">
        <v>6</v>
      </c>
      <c r="B200" s="30" t="s">
        <v>117</v>
      </c>
      <c r="C200" s="31"/>
      <c r="D200" s="31">
        <f>D14+D71+D97+D111+D116+D135+D140+D149+D157</f>
        <v>1070</v>
      </c>
      <c r="E200" s="31">
        <f>E14+E71+E97+E111+E116+E135+E140+E149+E157</f>
        <v>540</v>
      </c>
      <c r="F200" s="31">
        <f>F14+F71+F97+F111+F116+F135+F140+F149+F157</f>
        <v>540</v>
      </c>
    </row>
    <row r="201" spans="1:6" ht="18.75" customHeight="1" x14ac:dyDescent="0.2">
      <c r="A201" s="30"/>
      <c r="B201" s="32" t="s">
        <v>119</v>
      </c>
      <c r="C201" s="31"/>
      <c r="D201" s="33">
        <f>D202+D203+D204</f>
        <v>1199.5</v>
      </c>
      <c r="E201" s="33">
        <f>E202+E203+E204</f>
        <v>1503.7</v>
      </c>
      <c r="F201" s="33">
        <f>F202+F203+F204</f>
        <v>677.9</v>
      </c>
    </row>
    <row r="202" spans="1:6" ht="18.75" customHeight="1" x14ac:dyDescent="0.2">
      <c r="A202" s="30" t="s">
        <v>49</v>
      </c>
      <c r="B202" s="30" t="s">
        <v>120</v>
      </c>
      <c r="C202" s="31"/>
      <c r="D202" s="31">
        <f>D69</f>
        <v>7.1</v>
      </c>
      <c r="E202" s="31">
        <f>E69</f>
        <v>0</v>
      </c>
      <c r="F202" s="31">
        <f>F69</f>
        <v>0</v>
      </c>
    </row>
    <row r="203" spans="1:6" ht="27" customHeight="1" x14ac:dyDescent="0.2">
      <c r="A203" s="30" t="s">
        <v>44</v>
      </c>
      <c r="B203" s="30" t="s">
        <v>121</v>
      </c>
      <c r="C203" s="31"/>
      <c r="D203" s="31">
        <f>D163+D165</f>
        <v>32.299999999999997</v>
      </c>
      <c r="E203" s="31">
        <f>E163+E165</f>
        <v>0</v>
      </c>
      <c r="F203" s="31">
        <f>F163+F165</f>
        <v>0</v>
      </c>
    </row>
    <row r="204" spans="1:6" ht="18.75" customHeight="1" x14ac:dyDescent="0.2">
      <c r="A204" s="30" t="s">
        <v>9</v>
      </c>
      <c r="B204" s="30" t="s">
        <v>122</v>
      </c>
      <c r="C204" s="31"/>
      <c r="D204" s="31">
        <f>D18+D19+D20+D21+D56+D106+D162+D167+D166+D168</f>
        <v>1160.0999999999999</v>
      </c>
      <c r="E204" s="31">
        <f>E18+E19+E20+E21+E56+E106+E162+E167+E166+E168</f>
        <v>1503.7</v>
      </c>
      <c r="F204" s="31">
        <f>F18+F19+F20+F21+F56+F106+F162+F167+F166+F168</f>
        <v>677.9</v>
      </c>
    </row>
    <row r="205" spans="1:6" ht="28.5" customHeight="1" x14ac:dyDescent="0.2">
      <c r="A205" s="39"/>
      <c r="B205" s="40" t="s">
        <v>118</v>
      </c>
      <c r="C205" s="41"/>
      <c r="D205" s="41">
        <f>D194+D202+D203+D204</f>
        <v>25415.799999999996</v>
      </c>
      <c r="E205" s="41">
        <f>E194+E202+E203+E204</f>
        <v>38430.700000000004</v>
      </c>
      <c r="F205" s="41">
        <f>F194+F202+F203+F204</f>
        <v>32573.800000000003</v>
      </c>
    </row>
    <row r="206" spans="1:6" ht="21" customHeight="1" x14ac:dyDescent="0.2">
      <c r="A206" s="29"/>
      <c r="B206" s="37" t="s">
        <v>144</v>
      </c>
      <c r="C206" s="29"/>
      <c r="D206" s="38">
        <f>D74+D77+D110+D114+D118+D121+D124+D127+D169+D172+D175+D178+D181+D184+D189</f>
        <v>5756.2</v>
      </c>
      <c r="E206" s="38">
        <f t="shared" ref="E206:F206" si="0">E74+E77+E110+E114+E118+E121+E124+E127+E169+E172+E175+E178+E181+E184+E189</f>
        <v>15515.400000000001</v>
      </c>
      <c r="F206" s="38">
        <f t="shared" si="0"/>
        <v>12463.7</v>
      </c>
    </row>
    <row r="207" spans="1:6" ht="4.5" customHeight="1" x14ac:dyDescent="0.2">
      <c r="A207" s="136"/>
      <c r="B207" s="136"/>
      <c r="C207" s="136"/>
      <c r="D207" s="136"/>
      <c r="E207" s="136"/>
      <c r="F207" s="136"/>
    </row>
    <row r="208" spans="1:6" s="55" customFormat="1" ht="15" customHeight="1" x14ac:dyDescent="0.2">
      <c r="A208" s="135" t="s">
        <v>636</v>
      </c>
      <c r="B208" s="135"/>
      <c r="C208" s="135"/>
      <c r="D208" s="135"/>
      <c r="E208" s="135"/>
      <c r="F208" s="135"/>
    </row>
    <row r="209" spans="1:6" s="55" customFormat="1" ht="13.5" customHeight="1" x14ac:dyDescent="0.2">
      <c r="A209" s="135" t="s">
        <v>637</v>
      </c>
      <c r="B209" s="135"/>
      <c r="C209" s="135"/>
      <c r="D209" s="135"/>
      <c r="E209" s="135"/>
      <c r="F209" s="135"/>
    </row>
    <row r="210" spans="1:6" s="55" customFormat="1" ht="14.25" customHeight="1" x14ac:dyDescent="0.2">
      <c r="A210" s="135" t="s">
        <v>638</v>
      </c>
      <c r="B210" s="135"/>
      <c r="C210" s="135"/>
      <c r="D210" s="135"/>
      <c r="E210" s="135"/>
      <c r="F210" s="135"/>
    </row>
    <row r="211" spans="1:6" s="55" customFormat="1" ht="16.5" customHeight="1" x14ac:dyDescent="0.2">
      <c r="A211" s="135" t="s">
        <v>639</v>
      </c>
      <c r="B211" s="135"/>
      <c r="C211" s="135"/>
      <c r="D211" s="135"/>
      <c r="E211" s="135"/>
      <c r="F211" s="135"/>
    </row>
  </sheetData>
  <sheetProtection selectLockedCells="1" selectUnlockedCells="1"/>
  <mergeCells count="13">
    <mergeCell ref="A211:F211"/>
    <mergeCell ref="A207:F207"/>
    <mergeCell ref="A208:F208"/>
    <mergeCell ref="A210:F210"/>
    <mergeCell ref="A209:F209"/>
    <mergeCell ref="D1:F1"/>
    <mergeCell ref="E4:E6"/>
    <mergeCell ref="F4:F6"/>
    <mergeCell ref="A3:F3"/>
    <mergeCell ref="D4:D6"/>
    <mergeCell ref="A4:A6"/>
    <mergeCell ref="B4:B6"/>
    <mergeCell ref="C4:C6"/>
  </mergeCells>
  <pageMargins left="0.70866141732283472" right="0.39370078740157483" top="0.39370078740157483" bottom="0.39370078740157483"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45D8-1368-448A-A9A8-206DE1D4AC83}">
  <dimension ref="A1:E176"/>
  <sheetViews>
    <sheetView showGridLines="0" showZeros="0" zoomScale="85" zoomScaleNormal="85" workbookViewId="0">
      <selection activeCell="J120" sqref="J120"/>
    </sheetView>
  </sheetViews>
  <sheetFormatPr defaultRowHeight="15" x14ac:dyDescent="0.25"/>
  <cols>
    <col min="1" max="1" width="14.42578125" style="44" customWidth="1"/>
    <col min="2" max="2" width="49" style="44" customWidth="1"/>
    <col min="3" max="3" width="12.85546875" style="44" customWidth="1"/>
    <col min="4" max="5" width="12" style="44" customWidth="1"/>
    <col min="6" max="255" width="9.140625" style="44"/>
    <col min="256" max="256" width="14.42578125" style="44" customWidth="1"/>
    <col min="257" max="257" width="49" style="44" customWidth="1"/>
    <col min="258" max="258" width="12.85546875" style="44" customWidth="1"/>
    <col min="259" max="260" width="12" style="44" customWidth="1"/>
    <col min="261" max="261" width="0" style="44" hidden="1" customWidth="1"/>
    <col min="262" max="511" width="9.140625" style="44"/>
    <col min="512" max="512" width="14.42578125" style="44" customWidth="1"/>
    <col min="513" max="513" width="49" style="44" customWidth="1"/>
    <col min="514" max="514" width="12.85546875" style="44" customWidth="1"/>
    <col min="515" max="516" width="12" style="44" customWidth="1"/>
    <col min="517" max="517" width="0" style="44" hidden="1" customWidth="1"/>
    <col min="518" max="767" width="9.140625" style="44"/>
    <col min="768" max="768" width="14.42578125" style="44" customWidth="1"/>
    <col min="769" max="769" width="49" style="44" customWidth="1"/>
    <col min="770" max="770" width="12.85546875" style="44" customWidth="1"/>
    <col min="771" max="772" width="12" style="44" customWidth="1"/>
    <col min="773" max="773" width="0" style="44" hidden="1" customWidth="1"/>
    <col min="774" max="1023" width="9.140625" style="44"/>
    <col min="1024" max="1024" width="14.42578125" style="44" customWidth="1"/>
    <col min="1025" max="1025" width="49" style="44" customWidth="1"/>
    <col min="1026" max="1026" width="12.85546875" style="44" customWidth="1"/>
    <col min="1027" max="1028" width="12" style="44" customWidth="1"/>
    <col min="1029" max="1029" width="0" style="44" hidden="1" customWidth="1"/>
    <col min="1030" max="1279" width="9.140625" style="44"/>
    <col min="1280" max="1280" width="14.42578125" style="44" customWidth="1"/>
    <col min="1281" max="1281" width="49" style="44" customWidth="1"/>
    <col min="1282" max="1282" width="12.85546875" style="44" customWidth="1"/>
    <col min="1283" max="1284" width="12" style="44" customWidth="1"/>
    <col min="1285" max="1285" width="0" style="44" hidden="1" customWidth="1"/>
    <col min="1286" max="1535" width="9.140625" style="44"/>
    <col min="1536" max="1536" width="14.42578125" style="44" customWidth="1"/>
    <col min="1537" max="1537" width="49" style="44" customWidth="1"/>
    <col min="1538" max="1538" width="12.85546875" style="44" customWidth="1"/>
    <col min="1539" max="1540" width="12" style="44" customWidth="1"/>
    <col min="1541" max="1541" width="0" style="44" hidden="1" customWidth="1"/>
    <col min="1542" max="1791" width="9.140625" style="44"/>
    <col min="1792" max="1792" width="14.42578125" style="44" customWidth="1"/>
    <col min="1793" max="1793" width="49" style="44" customWidth="1"/>
    <col min="1794" max="1794" width="12.85546875" style="44" customWidth="1"/>
    <col min="1795" max="1796" width="12" style="44" customWidth="1"/>
    <col min="1797" max="1797" width="0" style="44" hidden="1" customWidth="1"/>
    <col min="1798" max="2047" width="9.140625" style="44"/>
    <col min="2048" max="2048" width="14.42578125" style="44" customWidth="1"/>
    <col min="2049" max="2049" width="49" style="44" customWidth="1"/>
    <col min="2050" max="2050" width="12.85546875" style="44" customWidth="1"/>
    <col min="2051" max="2052" width="12" style="44" customWidth="1"/>
    <col min="2053" max="2053" width="0" style="44" hidden="1" customWidth="1"/>
    <col min="2054" max="2303" width="9.140625" style="44"/>
    <col min="2304" max="2304" width="14.42578125" style="44" customWidth="1"/>
    <col min="2305" max="2305" width="49" style="44" customWidth="1"/>
    <col min="2306" max="2306" width="12.85546875" style="44" customWidth="1"/>
    <col min="2307" max="2308" width="12" style="44" customWidth="1"/>
    <col min="2309" max="2309" width="0" style="44" hidden="1" customWidth="1"/>
    <col min="2310" max="2559" width="9.140625" style="44"/>
    <col min="2560" max="2560" width="14.42578125" style="44" customWidth="1"/>
    <col min="2561" max="2561" width="49" style="44" customWidth="1"/>
    <col min="2562" max="2562" width="12.85546875" style="44" customWidth="1"/>
    <col min="2563" max="2564" width="12" style="44" customWidth="1"/>
    <col min="2565" max="2565" width="0" style="44" hidden="1" customWidth="1"/>
    <col min="2566" max="2815" width="9.140625" style="44"/>
    <col min="2816" max="2816" width="14.42578125" style="44" customWidth="1"/>
    <col min="2817" max="2817" width="49" style="44" customWidth="1"/>
    <col min="2818" max="2818" width="12.85546875" style="44" customWidth="1"/>
    <col min="2819" max="2820" width="12" style="44" customWidth="1"/>
    <col min="2821" max="2821" width="0" style="44" hidden="1" customWidth="1"/>
    <col min="2822" max="3071" width="9.140625" style="44"/>
    <col min="3072" max="3072" width="14.42578125" style="44" customWidth="1"/>
    <col min="3073" max="3073" width="49" style="44" customWidth="1"/>
    <col min="3074" max="3074" width="12.85546875" style="44" customWidth="1"/>
    <col min="3075" max="3076" width="12" style="44" customWidth="1"/>
    <col min="3077" max="3077" width="0" style="44" hidden="1" customWidth="1"/>
    <col min="3078" max="3327" width="9.140625" style="44"/>
    <col min="3328" max="3328" width="14.42578125" style="44" customWidth="1"/>
    <col min="3329" max="3329" width="49" style="44" customWidth="1"/>
    <col min="3330" max="3330" width="12.85546875" style="44" customWidth="1"/>
    <col min="3331" max="3332" width="12" style="44" customWidth="1"/>
    <col min="3333" max="3333" width="0" style="44" hidden="1" customWidth="1"/>
    <col min="3334" max="3583" width="9.140625" style="44"/>
    <col min="3584" max="3584" width="14.42578125" style="44" customWidth="1"/>
    <col min="3585" max="3585" width="49" style="44" customWidth="1"/>
    <col min="3586" max="3586" width="12.85546875" style="44" customWidth="1"/>
    <col min="3587" max="3588" width="12" style="44" customWidth="1"/>
    <col min="3589" max="3589" width="0" style="44" hidden="1" customWidth="1"/>
    <col min="3590" max="3839" width="9.140625" style="44"/>
    <col min="3840" max="3840" width="14.42578125" style="44" customWidth="1"/>
    <col min="3841" max="3841" width="49" style="44" customWidth="1"/>
    <col min="3842" max="3842" width="12.85546875" style="44" customWidth="1"/>
    <col min="3843" max="3844" width="12" style="44" customWidth="1"/>
    <col min="3845" max="3845" width="0" style="44" hidden="1" customWidth="1"/>
    <col min="3846" max="4095" width="9.140625" style="44"/>
    <col min="4096" max="4096" width="14.42578125" style="44" customWidth="1"/>
    <col min="4097" max="4097" width="49" style="44" customWidth="1"/>
    <col min="4098" max="4098" width="12.85546875" style="44" customWidth="1"/>
    <col min="4099" max="4100" width="12" style="44" customWidth="1"/>
    <col min="4101" max="4101" width="0" style="44" hidden="1" customWidth="1"/>
    <col min="4102" max="4351" width="9.140625" style="44"/>
    <col min="4352" max="4352" width="14.42578125" style="44" customWidth="1"/>
    <col min="4353" max="4353" width="49" style="44" customWidth="1"/>
    <col min="4354" max="4354" width="12.85546875" style="44" customWidth="1"/>
    <col min="4355" max="4356" width="12" style="44" customWidth="1"/>
    <col min="4357" max="4357" width="0" style="44" hidden="1" customWidth="1"/>
    <col min="4358" max="4607" width="9.140625" style="44"/>
    <col min="4608" max="4608" width="14.42578125" style="44" customWidth="1"/>
    <col min="4609" max="4609" width="49" style="44" customWidth="1"/>
    <col min="4610" max="4610" width="12.85546875" style="44" customWidth="1"/>
    <col min="4611" max="4612" width="12" style="44" customWidth="1"/>
    <col min="4613" max="4613" width="0" style="44" hidden="1" customWidth="1"/>
    <col min="4614" max="4863" width="9.140625" style="44"/>
    <col min="4864" max="4864" width="14.42578125" style="44" customWidth="1"/>
    <col min="4865" max="4865" width="49" style="44" customWidth="1"/>
    <col min="4866" max="4866" width="12.85546875" style="44" customWidth="1"/>
    <col min="4867" max="4868" width="12" style="44" customWidth="1"/>
    <col min="4869" max="4869" width="0" style="44" hidden="1" customWidth="1"/>
    <col min="4870" max="5119" width="9.140625" style="44"/>
    <col min="5120" max="5120" width="14.42578125" style="44" customWidth="1"/>
    <col min="5121" max="5121" width="49" style="44" customWidth="1"/>
    <col min="5122" max="5122" width="12.85546875" style="44" customWidth="1"/>
    <col min="5123" max="5124" width="12" style="44" customWidth="1"/>
    <col min="5125" max="5125" width="0" style="44" hidden="1" customWidth="1"/>
    <col min="5126" max="5375" width="9.140625" style="44"/>
    <col min="5376" max="5376" width="14.42578125" style="44" customWidth="1"/>
    <col min="5377" max="5377" width="49" style="44" customWidth="1"/>
    <col min="5378" max="5378" width="12.85546875" style="44" customWidth="1"/>
    <col min="5379" max="5380" width="12" style="44" customWidth="1"/>
    <col min="5381" max="5381" width="0" style="44" hidden="1" customWidth="1"/>
    <col min="5382" max="5631" width="9.140625" style="44"/>
    <col min="5632" max="5632" width="14.42578125" style="44" customWidth="1"/>
    <col min="5633" max="5633" width="49" style="44" customWidth="1"/>
    <col min="5634" max="5634" width="12.85546875" style="44" customWidth="1"/>
    <col min="5635" max="5636" width="12" style="44" customWidth="1"/>
    <col min="5637" max="5637" width="0" style="44" hidden="1" customWidth="1"/>
    <col min="5638" max="5887" width="9.140625" style="44"/>
    <col min="5888" max="5888" width="14.42578125" style="44" customWidth="1"/>
    <col min="5889" max="5889" width="49" style="44" customWidth="1"/>
    <col min="5890" max="5890" width="12.85546875" style="44" customWidth="1"/>
    <col min="5891" max="5892" width="12" style="44" customWidth="1"/>
    <col min="5893" max="5893" width="0" style="44" hidden="1" customWidth="1"/>
    <col min="5894" max="6143" width="9.140625" style="44"/>
    <col min="6144" max="6144" width="14.42578125" style="44" customWidth="1"/>
    <col min="6145" max="6145" width="49" style="44" customWidth="1"/>
    <col min="6146" max="6146" width="12.85546875" style="44" customWidth="1"/>
    <col min="6147" max="6148" width="12" style="44" customWidth="1"/>
    <col min="6149" max="6149" width="0" style="44" hidden="1" customWidth="1"/>
    <col min="6150" max="6399" width="9.140625" style="44"/>
    <col min="6400" max="6400" width="14.42578125" style="44" customWidth="1"/>
    <col min="6401" max="6401" width="49" style="44" customWidth="1"/>
    <col min="6402" max="6402" width="12.85546875" style="44" customWidth="1"/>
    <col min="6403" max="6404" width="12" style="44" customWidth="1"/>
    <col min="6405" max="6405" width="0" style="44" hidden="1" customWidth="1"/>
    <col min="6406" max="6655" width="9.140625" style="44"/>
    <col min="6656" max="6656" width="14.42578125" style="44" customWidth="1"/>
    <col min="6657" max="6657" width="49" style="44" customWidth="1"/>
    <col min="6658" max="6658" width="12.85546875" style="44" customWidth="1"/>
    <col min="6659" max="6660" width="12" style="44" customWidth="1"/>
    <col min="6661" max="6661" width="0" style="44" hidden="1" customWidth="1"/>
    <col min="6662" max="6911" width="9.140625" style="44"/>
    <col min="6912" max="6912" width="14.42578125" style="44" customWidth="1"/>
    <col min="6913" max="6913" width="49" style="44" customWidth="1"/>
    <col min="6914" max="6914" width="12.85546875" style="44" customWidth="1"/>
    <col min="6915" max="6916" width="12" style="44" customWidth="1"/>
    <col min="6917" max="6917" width="0" style="44" hidden="1" customWidth="1"/>
    <col min="6918" max="7167" width="9.140625" style="44"/>
    <col min="7168" max="7168" width="14.42578125" style="44" customWidth="1"/>
    <col min="7169" max="7169" width="49" style="44" customWidth="1"/>
    <col min="7170" max="7170" width="12.85546875" style="44" customWidth="1"/>
    <col min="7171" max="7172" width="12" style="44" customWidth="1"/>
    <col min="7173" max="7173" width="0" style="44" hidden="1" customWidth="1"/>
    <col min="7174" max="7423" width="9.140625" style="44"/>
    <col min="7424" max="7424" width="14.42578125" style="44" customWidth="1"/>
    <col min="7425" max="7425" width="49" style="44" customWidth="1"/>
    <col min="7426" max="7426" width="12.85546875" style="44" customWidth="1"/>
    <col min="7427" max="7428" width="12" style="44" customWidth="1"/>
    <col min="7429" max="7429" width="0" style="44" hidden="1" customWidth="1"/>
    <col min="7430" max="7679" width="9.140625" style="44"/>
    <col min="7680" max="7680" width="14.42578125" style="44" customWidth="1"/>
    <col min="7681" max="7681" width="49" style="44" customWidth="1"/>
    <col min="7682" max="7682" width="12.85546875" style="44" customWidth="1"/>
    <col min="7683" max="7684" width="12" style="44" customWidth="1"/>
    <col min="7685" max="7685" width="0" style="44" hidden="1" customWidth="1"/>
    <col min="7686" max="7935" width="9.140625" style="44"/>
    <col min="7936" max="7936" width="14.42578125" style="44" customWidth="1"/>
    <col min="7937" max="7937" width="49" style="44" customWidth="1"/>
    <col min="7938" max="7938" width="12.85546875" style="44" customWidth="1"/>
    <col min="7939" max="7940" width="12" style="44" customWidth="1"/>
    <col min="7941" max="7941" width="0" style="44" hidden="1" customWidth="1"/>
    <col min="7942" max="8191" width="9.140625" style="44"/>
    <col min="8192" max="8192" width="14.42578125" style="44" customWidth="1"/>
    <col min="8193" max="8193" width="49" style="44" customWidth="1"/>
    <col min="8194" max="8194" width="12.85546875" style="44" customWidth="1"/>
    <col min="8195" max="8196" width="12" style="44" customWidth="1"/>
    <col min="8197" max="8197" width="0" style="44" hidden="1" customWidth="1"/>
    <col min="8198" max="8447" width="9.140625" style="44"/>
    <col min="8448" max="8448" width="14.42578125" style="44" customWidth="1"/>
    <col min="8449" max="8449" width="49" style="44" customWidth="1"/>
    <col min="8450" max="8450" width="12.85546875" style="44" customWidth="1"/>
    <col min="8451" max="8452" width="12" style="44" customWidth="1"/>
    <col min="8453" max="8453" width="0" style="44" hidden="1" customWidth="1"/>
    <col min="8454" max="8703" width="9.140625" style="44"/>
    <col min="8704" max="8704" width="14.42578125" style="44" customWidth="1"/>
    <col min="8705" max="8705" width="49" style="44" customWidth="1"/>
    <col min="8706" max="8706" width="12.85546875" style="44" customWidth="1"/>
    <col min="8707" max="8708" width="12" style="44" customWidth="1"/>
    <col min="8709" max="8709" width="0" style="44" hidden="1" customWidth="1"/>
    <col min="8710" max="8959" width="9.140625" style="44"/>
    <col min="8960" max="8960" width="14.42578125" style="44" customWidth="1"/>
    <col min="8961" max="8961" width="49" style="44" customWidth="1"/>
    <col min="8962" max="8962" width="12.85546875" style="44" customWidth="1"/>
    <col min="8963" max="8964" width="12" style="44" customWidth="1"/>
    <col min="8965" max="8965" width="0" style="44" hidden="1" customWidth="1"/>
    <col min="8966" max="9215" width="9.140625" style="44"/>
    <col min="9216" max="9216" width="14.42578125" style="44" customWidth="1"/>
    <col min="9217" max="9217" width="49" style="44" customWidth="1"/>
    <col min="9218" max="9218" width="12.85546875" style="44" customWidth="1"/>
    <col min="9219" max="9220" width="12" style="44" customWidth="1"/>
    <col min="9221" max="9221" width="0" style="44" hidden="1" customWidth="1"/>
    <col min="9222" max="9471" width="9.140625" style="44"/>
    <col min="9472" max="9472" width="14.42578125" style="44" customWidth="1"/>
    <col min="9473" max="9473" width="49" style="44" customWidth="1"/>
    <col min="9474" max="9474" width="12.85546875" style="44" customWidth="1"/>
    <col min="9475" max="9476" width="12" style="44" customWidth="1"/>
    <col min="9477" max="9477" width="0" style="44" hidden="1" customWidth="1"/>
    <col min="9478" max="9727" width="9.140625" style="44"/>
    <col min="9728" max="9728" width="14.42578125" style="44" customWidth="1"/>
    <col min="9729" max="9729" width="49" style="44" customWidth="1"/>
    <col min="9730" max="9730" width="12.85546875" style="44" customWidth="1"/>
    <col min="9731" max="9732" width="12" style="44" customWidth="1"/>
    <col min="9733" max="9733" width="0" style="44" hidden="1" customWidth="1"/>
    <col min="9734" max="9983" width="9.140625" style="44"/>
    <col min="9984" max="9984" width="14.42578125" style="44" customWidth="1"/>
    <col min="9985" max="9985" width="49" style="44" customWidth="1"/>
    <col min="9986" max="9986" width="12.85546875" style="44" customWidth="1"/>
    <col min="9987" max="9988" width="12" style="44" customWidth="1"/>
    <col min="9989" max="9989" width="0" style="44" hidden="1" customWidth="1"/>
    <col min="9990" max="10239" width="9.140625" style="44"/>
    <col min="10240" max="10240" width="14.42578125" style="44" customWidth="1"/>
    <col min="10241" max="10241" width="49" style="44" customWidth="1"/>
    <col min="10242" max="10242" width="12.85546875" style="44" customWidth="1"/>
    <col min="10243" max="10244" width="12" style="44" customWidth="1"/>
    <col min="10245" max="10245" width="0" style="44" hidden="1" customWidth="1"/>
    <col min="10246" max="10495" width="9.140625" style="44"/>
    <col min="10496" max="10496" width="14.42578125" style="44" customWidth="1"/>
    <col min="10497" max="10497" width="49" style="44" customWidth="1"/>
    <col min="10498" max="10498" width="12.85546875" style="44" customWidth="1"/>
    <col min="10499" max="10500" width="12" style="44" customWidth="1"/>
    <col min="10501" max="10501" width="0" style="44" hidden="1" customWidth="1"/>
    <col min="10502" max="10751" width="9.140625" style="44"/>
    <col min="10752" max="10752" width="14.42578125" style="44" customWidth="1"/>
    <col min="10753" max="10753" width="49" style="44" customWidth="1"/>
    <col min="10754" max="10754" width="12.85546875" style="44" customWidth="1"/>
    <col min="10755" max="10756" width="12" style="44" customWidth="1"/>
    <col min="10757" max="10757" width="0" style="44" hidden="1" customWidth="1"/>
    <col min="10758" max="11007" width="9.140625" style="44"/>
    <col min="11008" max="11008" width="14.42578125" style="44" customWidth="1"/>
    <col min="11009" max="11009" width="49" style="44" customWidth="1"/>
    <col min="11010" max="11010" width="12.85546875" style="44" customWidth="1"/>
    <col min="11011" max="11012" width="12" style="44" customWidth="1"/>
    <col min="11013" max="11013" width="0" style="44" hidden="1" customWidth="1"/>
    <col min="11014" max="11263" width="9.140625" style="44"/>
    <col min="11264" max="11264" width="14.42578125" style="44" customWidth="1"/>
    <col min="11265" max="11265" width="49" style="44" customWidth="1"/>
    <col min="11266" max="11266" width="12.85546875" style="44" customWidth="1"/>
    <col min="11267" max="11268" width="12" style="44" customWidth="1"/>
    <col min="11269" max="11269" width="0" style="44" hidden="1" customWidth="1"/>
    <col min="11270" max="11519" width="9.140625" style="44"/>
    <col min="11520" max="11520" width="14.42578125" style="44" customWidth="1"/>
    <col min="11521" max="11521" width="49" style="44" customWidth="1"/>
    <col min="11522" max="11522" width="12.85546875" style="44" customWidth="1"/>
    <col min="11523" max="11524" width="12" style="44" customWidth="1"/>
    <col min="11525" max="11525" width="0" style="44" hidden="1" customWidth="1"/>
    <col min="11526" max="11775" width="9.140625" style="44"/>
    <col min="11776" max="11776" width="14.42578125" style="44" customWidth="1"/>
    <col min="11777" max="11777" width="49" style="44" customWidth="1"/>
    <col min="11778" max="11778" width="12.85546875" style="44" customWidth="1"/>
    <col min="11779" max="11780" width="12" style="44" customWidth="1"/>
    <col min="11781" max="11781" width="0" style="44" hidden="1" customWidth="1"/>
    <col min="11782" max="12031" width="9.140625" style="44"/>
    <col min="12032" max="12032" width="14.42578125" style="44" customWidth="1"/>
    <col min="12033" max="12033" width="49" style="44" customWidth="1"/>
    <col min="12034" max="12034" width="12.85546875" style="44" customWidth="1"/>
    <col min="12035" max="12036" width="12" style="44" customWidth="1"/>
    <col min="12037" max="12037" width="0" style="44" hidden="1" customWidth="1"/>
    <col min="12038" max="12287" width="9.140625" style="44"/>
    <col min="12288" max="12288" width="14.42578125" style="44" customWidth="1"/>
    <col min="12289" max="12289" width="49" style="44" customWidth="1"/>
    <col min="12290" max="12290" width="12.85546875" style="44" customWidth="1"/>
    <col min="12291" max="12292" width="12" style="44" customWidth="1"/>
    <col min="12293" max="12293" width="0" style="44" hidden="1" customWidth="1"/>
    <col min="12294" max="12543" width="9.140625" style="44"/>
    <col min="12544" max="12544" width="14.42578125" style="44" customWidth="1"/>
    <col min="12545" max="12545" width="49" style="44" customWidth="1"/>
    <col min="12546" max="12546" width="12.85546875" style="44" customWidth="1"/>
    <col min="12547" max="12548" width="12" style="44" customWidth="1"/>
    <col min="12549" max="12549" width="0" style="44" hidden="1" customWidth="1"/>
    <col min="12550" max="12799" width="9.140625" style="44"/>
    <col min="12800" max="12800" width="14.42578125" style="44" customWidth="1"/>
    <col min="12801" max="12801" width="49" style="44" customWidth="1"/>
    <col min="12802" max="12802" width="12.85546875" style="44" customWidth="1"/>
    <col min="12803" max="12804" width="12" style="44" customWidth="1"/>
    <col min="12805" max="12805" width="0" style="44" hidden="1" customWidth="1"/>
    <col min="12806" max="13055" width="9.140625" style="44"/>
    <col min="13056" max="13056" width="14.42578125" style="44" customWidth="1"/>
    <col min="13057" max="13057" width="49" style="44" customWidth="1"/>
    <col min="13058" max="13058" width="12.85546875" style="44" customWidth="1"/>
    <col min="13059" max="13060" width="12" style="44" customWidth="1"/>
    <col min="13061" max="13061" width="0" style="44" hidden="1" customWidth="1"/>
    <col min="13062" max="13311" width="9.140625" style="44"/>
    <col min="13312" max="13312" width="14.42578125" style="44" customWidth="1"/>
    <col min="13313" max="13313" width="49" style="44" customWidth="1"/>
    <col min="13314" max="13314" width="12.85546875" style="44" customWidth="1"/>
    <col min="13315" max="13316" width="12" style="44" customWidth="1"/>
    <col min="13317" max="13317" width="0" style="44" hidden="1" customWidth="1"/>
    <col min="13318" max="13567" width="9.140625" style="44"/>
    <col min="13568" max="13568" width="14.42578125" style="44" customWidth="1"/>
    <col min="13569" max="13569" width="49" style="44" customWidth="1"/>
    <col min="13570" max="13570" width="12.85546875" style="44" customWidth="1"/>
    <col min="13571" max="13572" width="12" style="44" customWidth="1"/>
    <col min="13573" max="13573" width="0" style="44" hidden="1" customWidth="1"/>
    <col min="13574" max="13823" width="9.140625" style="44"/>
    <col min="13824" max="13824" width="14.42578125" style="44" customWidth="1"/>
    <col min="13825" max="13825" width="49" style="44" customWidth="1"/>
    <col min="13826" max="13826" width="12.85546875" style="44" customWidth="1"/>
    <col min="13827" max="13828" width="12" style="44" customWidth="1"/>
    <col min="13829" max="13829" width="0" style="44" hidden="1" customWidth="1"/>
    <col min="13830" max="14079" width="9.140625" style="44"/>
    <col min="14080" max="14080" width="14.42578125" style="44" customWidth="1"/>
    <col min="14081" max="14081" width="49" style="44" customWidth="1"/>
    <col min="14082" max="14082" width="12.85546875" style="44" customWidth="1"/>
    <col min="14083" max="14084" width="12" style="44" customWidth="1"/>
    <col min="14085" max="14085" width="0" style="44" hidden="1" customWidth="1"/>
    <col min="14086" max="14335" width="9.140625" style="44"/>
    <col min="14336" max="14336" width="14.42578125" style="44" customWidth="1"/>
    <col min="14337" max="14337" width="49" style="44" customWidth="1"/>
    <col min="14338" max="14338" width="12.85546875" style="44" customWidth="1"/>
    <col min="14339" max="14340" width="12" style="44" customWidth="1"/>
    <col min="14341" max="14341" width="0" style="44" hidden="1" customWidth="1"/>
    <col min="14342" max="14591" width="9.140625" style="44"/>
    <col min="14592" max="14592" width="14.42578125" style="44" customWidth="1"/>
    <col min="14593" max="14593" width="49" style="44" customWidth="1"/>
    <col min="14594" max="14594" width="12.85546875" style="44" customWidth="1"/>
    <col min="14595" max="14596" width="12" style="44" customWidth="1"/>
    <col min="14597" max="14597" width="0" style="44" hidden="1" customWidth="1"/>
    <col min="14598" max="14847" width="9.140625" style="44"/>
    <col min="14848" max="14848" width="14.42578125" style="44" customWidth="1"/>
    <col min="14849" max="14849" width="49" style="44" customWidth="1"/>
    <col min="14850" max="14850" width="12.85546875" style="44" customWidth="1"/>
    <col min="14851" max="14852" width="12" style="44" customWidth="1"/>
    <col min="14853" max="14853" width="0" style="44" hidden="1" customWidth="1"/>
    <col min="14854" max="15103" width="9.140625" style="44"/>
    <col min="15104" max="15104" width="14.42578125" style="44" customWidth="1"/>
    <col min="15105" max="15105" width="49" style="44" customWidth="1"/>
    <col min="15106" max="15106" width="12.85546875" style="44" customWidth="1"/>
    <col min="15107" max="15108" width="12" style="44" customWidth="1"/>
    <col min="15109" max="15109" width="0" style="44" hidden="1" customWidth="1"/>
    <col min="15110" max="15359" width="9.140625" style="44"/>
    <col min="15360" max="15360" width="14.42578125" style="44" customWidth="1"/>
    <col min="15361" max="15361" width="49" style="44" customWidth="1"/>
    <col min="15362" max="15362" width="12.85546875" style="44" customWidth="1"/>
    <col min="15363" max="15364" width="12" style="44" customWidth="1"/>
    <col min="15365" max="15365" width="0" style="44" hidden="1" customWidth="1"/>
    <col min="15366" max="15615" width="9.140625" style="44"/>
    <col min="15616" max="15616" width="14.42578125" style="44" customWidth="1"/>
    <col min="15617" max="15617" width="49" style="44" customWidth="1"/>
    <col min="15618" max="15618" width="12.85546875" style="44" customWidth="1"/>
    <col min="15619" max="15620" width="12" style="44" customWidth="1"/>
    <col min="15621" max="15621" width="0" style="44" hidden="1" customWidth="1"/>
    <col min="15622" max="15871" width="9.140625" style="44"/>
    <col min="15872" max="15872" width="14.42578125" style="44" customWidth="1"/>
    <col min="15873" max="15873" width="49" style="44" customWidth="1"/>
    <col min="15874" max="15874" width="12.85546875" style="44" customWidth="1"/>
    <col min="15875" max="15876" width="12" style="44" customWidth="1"/>
    <col min="15877" max="15877" width="0" style="44" hidden="1" customWidth="1"/>
    <col min="15878" max="16127" width="9.140625" style="44"/>
    <col min="16128" max="16128" width="14.42578125" style="44" customWidth="1"/>
    <col min="16129" max="16129" width="49" style="44" customWidth="1"/>
    <col min="16130" max="16130" width="12.85546875" style="44" customWidth="1"/>
    <col min="16131" max="16132" width="12" style="44" customWidth="1"/>
    <col min="16133" max="16133" width="0" style="44" hidden="1" customWidth="1"/>
    <col min="16134" max="16384" width="9.140625" style="44"/>
  </cols>
  <sheetData>
    <row r="1" spans="1:5" x14ac:dyDescent="0.25">
      <c r="C1" s="137" t="s">
        <v>187</v>
      </c>
      <c r="D1" s="137"/>
      <c r="E1" s="137"/>
    </row>
    <row r="2" spans="1:5" ht="29.25" customHeight="1" x14ac:dyDescent="0.25">
      <c r="C2" s="137"/>
      <c r="D2" s="137"/>
      <c r="E2" s="137"/>
    </row>
    <row r="3" spans="1:5" ht="12.75" customHeight="1" x14ac:dyDescent="0.25">
      <c r="C3" s="45"/>
      <c r="D3" s="45"/>
      <c r="E3" s="45"/>
    </row>
    <row r="4" spans="1:5" ht="17.100000000000001" customHeight="1" x14ac:dyDescent="0.25">
      <c r="A4" s="138" t="s">
        <v>247</v>
      </c>
      <c r="B4" s="139"/>
      <c r="C4" s="139"/>
      <c r="D4" s="139"/>
      <c r="E4" s="139"/>
    </row>
    <row r="5" spans="1:5" ht="13.5" customHeight="1" x14ac:dyDescent="0.25"/>
    <row r="6" spans="1:5" ht="41.25" customHeight="1" x14ac:dyDescent="0.25">
      <c r="A6" s="46" t="s">
        <v>248</v>
      </c>
      <c r="B6" s="46" t="s">
        <v>249</v>
      </c>
      <c r="C6" s="140" t="s">
        <v>250</v>
      </c>
      <c r="D6" s="141"/>
      <c r="E6" s="141"/>
    </row>
    <row r="7" spans="1:5" x14ac:dyDescent="0.25">
      <c r="A7" s="47"/>
      <c r="B7" s="47"/>
      <c r="C7" s="48" t="s">
        <v>251</v>
      </c>
      <c r="D7" s="48" t="s">
        <v>252</v>
      </c>
      <c r="E7" s="48" t="s">
        <v>253</v>
      </c>
    </row>
    <row r="8" spans="1:5" ht="17.25" customHeight="1" x14ac:dyDescent="0.25">
      <c r="A8" s="49" t="s">
        <v>254</v>
      </c>
      <c r="B8" s="49" t="s">
        <v>255</v>
      </c>
      <c r="C8" s="49" t="s">
        <v>256</v>
      </c>
      <c r="D8" s="49" t="s">
        <v>257</v>
      </c>
      <c r="E8" s="49" t="s">
        <v>258</v>
      </c>
    </row>
    <row r="9" spans="1:5" ht="42.75" x14ac:dyDescent="0.25">
      <c r="A9" s="50"/>
      <c r="B9" s="51" t="s">
        <v>259</v>
      </c>
      <c r="C9" s="43"/>
      <c r="D9" s="43"/>
      <c r="E9" s="43"/>
    </row>
    <row r="10" spans="1:5" ht="27" customHeight="1" x14ac:dyDescent="0.25">
      <c r="A10" s="50"/>
      <c r="B10" s="51" t="s">
        <v>260</v>
      </c>
      <c r="C10" s="43"/>
      <c r="D10" s="43"/>
      <c r="E10" s="43"/>
    </row>
    <row r="11" spans="1:5" x14ac:dyDescent="0.25">
      <c r="A11" s="50" t="s">
        <v>261</v>
      </c>
      <c r="B11" s="50" t="s">
        <v>262</v>
      </c>
      <c r="C11" s="43">
        <v>476</v>
      </c>
      <c r="D11" s="43">
        <v>691</v>
      </c>
      <c r="E11" s="43">
        <v>0</v>
      </c>
    </row>
    <row r="12" spans="1:5" ht="42.75" x14ac:dyDescent="0.25">
      <c r="A12" s="50"/>
      <c r="B12" s="51" t="s">
        <v>263</v>
      </c>
      <c r="C12" s="43"/>
      <c r="D12" s="43"/>
      <c r="E12" s="43"/>
    </row>
    <row r="13" spans="1:5" ht="30" x14ac:dyDescent="0.25">
      <c r="A13" s="50" t="s">
        <v>264</v>
      </c>
      <c r="B13" s="50" t="s">
        <v>265</v>
      </c>
      <c r="C13" s="43">
        <v>23</v>
      </c>
      <c r="D13" s="43">
        <v>25</v>
      </c>
      <c r="E13" s="43">
        <v>26</v>
      </c>
    </row>
    <row r="14" spans="1:5" s="53" customFormat="1" ht="42.75" x14ac:dyDescent="0.2">
      <c r="A14" s="51"/>
      <c r="B14" s="51" t="s">
        <v>266</v>
      </c>
      <c r="C14" s="52"/>
      <c r="D14" s="52"/>
      <c r="E14" s="52"/>
    </row>
    <row r="15" spans="1:5" ht="30" x14ac:dyDescent="0.25">
      <c r="A15" s="50" t="s">
        <v>267</v>
      </c>
      <c r="B15" s="50" t="s">
        <v>268</v>
      </c>
      <c r="C15" s="43">
        <v>100</v>
      </c>
      <c r="D15" s="43">
        <v>100</v>
      </c>
      <c r="E15" s="43">
        <v>100</v>
      </c>
    </row>
    <row r="16" spans="1:5" ht="60.75" customHeight="1" x14ac:dyDescent="0.25">
      <c r="A16" s="50"/>
      <c r="B16" s="51" t="s">
        <v>269</v>
      </c>
      <c r="C16" s="43"/>
      <c r="D16" s="43"/>
      <c r="E16" s="43"/>
    </row>
    <row r="17" spans="1:5" ht="30" x14ac:dyDescent="0.25">
      <c r="A17" s="50" t="s">
        <v>270</v>
      </c>
      <c r="B17" s="50" t="s">
        <v>271</v>
      </c>
      <c r="C17" s="43">
        <v>2</v>
      </c>
      <c r="D17" s="43">
        <v>2</v>
      </c>
      <c r="E17" s="43">
        <v>2</v>
      </c>
    </row>
    <row r="18" spans="1:5" ht="28.5" x14ac:dyDescent="0.25">
      <c r="A18" s="50"/>
      <c r="B18" s="51" t="s">
        <v>272</v>
      </c>
      <c r="C18" s="43"/>
      <c r="D18" s="43"/>
      <c r="E18" s="43"/>
    </row>
    <row r="19" spans="1:5" ht="30" x14ac:dyDescent="0.25">
      <c r="A19" s="50" t="s">
        <v>273</v>
      </c>
      <c r="B19" s="50" t="s">
        <v>274</v>
      </c>
      <c r="C19" s="43">
        <v>1</v>
      </c>
      <c r="D19" s="43">
        <v>1</v>
      </c>
      <c r="E19" s="43">
        <v>1</v>
      </c>
    </row>
    <row r="20" spans="1:5" ht="48" customHeight="1" x14ac:dyDescent="0.25">
      <c r="A20" s="50"/>
      <c r="B20" s="51" t="s">
        <v>275</v>
      </c>
      <c r="C20" s="43"/>
      <c r="D20" s="43"/>
      <c r="E20" s="43"/>
    </row>
    <row r="21" spans="1:5" x14ac:dyDescent="0.25">
      <c r="A21" s="50" t="s">
        <v>276</v>
      </c>
      <c r="B21" s="50" t="s">
        <v>277</v>
      </c>
      <c r="C21" s="43">
        <v>40</v>
      </c>
      <c r="D21" s="43">
        <v>40</v>
      </c>
      <c r="E21" s="43">
        <v>20</v>
      </c>
    </row>
    <row r="22" spans="1:5" ht="28.5" x14ac:dyDescent="0.25">
      <c r="A22" s="50"/>
      <c r="B22" s="51" t="s">
        <v>278</v>
      </c>
      <c r="C22" s="43"/>
      <c r="D22" s="43"/>
      <c r="E22" s="43"/>
    </row>
    <row r="23" spans="1:5" ht="45" x14ac:dyDescent="0.25">
      <c r="A23" s="50" t="s">
        <v>279</v>
      </c>
      <c r="B23" s="50" t="s">
        <v>280</v>
      </c>
      <c r="C23" s="43">
        <v>18.7</v>
      </c>
      <c r="D23" s="43">
        <v>18.75</v>
      </c>
      <c r="E23" s="43">
        <v>18.75</v>
      </c>
    </row>
    <row r="24" spans="1:5" ht="28.5" x14ac:dyDescent="0.25">
      <c r="A24" s="50"/>
      <c r="B24" s="51" t="s">
        <v>281</v>
      </c>
      <c r="C24" s="43"/>
      <c r="D24" s="43"/>
      <c r="E24" s="43"/>
    </row>
    <row r="25" spans="1:5" ht="30" x14ac:dyDescent="0.25">
      <c r="A25" s="50" t="s">
        <v>282</v>
      </c>
      <c r="B25" s="50" t="s">
        <v>283</v>
      </c>
      <c r="C25" s="43">
        <v>11</v>
      </c>
      <c r="D25" s="43">
        <v>10</v>
      </c>
      <c r="E25" s="43">
        <v>9</v>
      </c>
    </row>
    <row r="26" spans="1:5" ht="30" x14ac:dyDescent="0.25">
      <c r="A26" s="50" t="s">
        <v>284</v>
      </c>
      <c r="B26" s="50" t="s">
        <v>285</v>
      </c>
      <c r="C26" s="43">
        <v>50</v>
      </c>
      <c r="D26" s="43">
        <v>55</v>
      </c>
      <c r="E26" s="43">
        <v>56</v>
      </c>
    </row>
    <row r="27" spans="1:5" ht="57" x14ac:dyDescent="0.25">
      <c r="A27" s="50"/>
      <c r="B27" s="51" t="s">
        <v>286</v>
      </c>
      <c r="C27" s="43"/>
      <c r="D27" s="43"/>
      <c r="E27" s="43"/>
    </row>
    <row r="28" spans="1:5" x14ac:dyDescent="0.25">
      <c r="A28" s="50" t="s">
        <v>287</v>
      </c>
      <c r="B28" s="50" t="s">
        <v>288</v>
      </c>
      <c r="C28" s="43">
        <v>1</v>
      </c>
      <c r="D28" s="43">
        <v>1</v>
      </c>
      <c r="E28" s="43">
        <v>1</v>
      </c>
    </row>
    <row r="29" spans="1:5" ht="28.5" x14ac:dyDescent="0.25">
      <c r="A29" s="50"/>
      <c r="B29" s="51" t="s">
        <v>289</v>
      </c>
      <c r="C29" s="43"/>
      <c r="D29" s="43"/>
      <c r="E29" s="43"/>
    </row>
    <row r="30" spans="1:5" ht="30" x14ac:dyDescent="0.25">
      <c r="A30" s="50" t="s">
        <v>290</v>
      </c>
      <c r="B30" s="50" t="s">
        <v>291</v>
      </c>
      <c r="C30" s="43">
        <v>3</v>
      </c>
      <c r="D30" s="43">
        <v>3</v>
      </c>
      <c r="E30" s="43">
        <v>3</v>
      </c>
    </row>
    <row r="31" spans="1:5" ht="42.75" x14ac:dyDescent="0.25">
      <c r="A31" s="50"/>
      <c r="B31" s="51" t="s">
        <v>292</v>
      </c>
      <c r="C31" s="43"/>
      <c r="D31" s="43"/>
      <c r="E31" s="43"/>
    </row>
    <row r="32" spans="1:5" x14ac:dyDescent="0.25">
      <c r="A32" s="50" t="s">
        <v>293</v>
      </c>
      <c r="B32" s="50" t="s">
        <v>294</v>
      </c>
      <c r="C32" s="43">
        <v>1</v>
      </c>
      <c r="D32" s="43">
        <v>1</v>
      </c>
      <c r="E32" s="43">
        <v>1</v>
      </c>
    </row>
    <row r="33" spans="1:5" ht="57" x14ac:dyDescent="0.25">
      <c r="A33" s="50"/>
      <c r="B33" s="51" t="s">
        <v>295</v>
      </c>
      <c r="C33" s="43"/>
      <c r="D33" s="43"/>
      <c r="E33" s="43"/>
    </row>
    <row r="34" spans="1:5" ht="30" x14ac:dyDescent="0.25">
      <c r="A34" s="50" t="s">
        <v>296</v>
      </c>
      <c r="B34" s="50" t="s">
        <v>297</v>
      </c>
      <c r="C34" s="43">
        <v>22</v>
      </c>
      <c r="D34" s="43">
        <v>22</v>
      </c>
      <c r="E34" s="43">
        <v>22</v>
      </c>
    </row>
    <row r="35" spans="1:5" ht="17.25" customHeight="1" x14ac:dyDescent="0.25">
      <c r="A35" s="50" t="s">
        <v>298</v>
      </c>
      <c r="B35" s="50" t="s">
        <v>299</v>
      </c>
      <c r="C35" s="43">
        <v>3</v>
      </c>
      <c r="D35" s="43">
        <v>3</v>
      </c>
      <c r="E35" s="43">
        <v>3</v>
      </c>
    </row>
    <row r="36" spans="1:5" ht="42.75" x14ac:dyDescent="0.25">
      <c r="A36" s="50"/>
      <c r="B36" s="51" t="s">
        <v>300</v>
      </c>
      <c r="C36" s="43"/>
      <c r="D36" s="43"/>
      <c r="E36" s="43"/>
    </row>
    <row r="37" spans="1:5" ht="30" x14ac:dyDescent="0.25">
      <c r="A37" s="50" t="s">
        <v>301</v>
      </c>
      <c r="B37" s="50" t="s">
        <v>302</v>
      </c>
      <c r="C37" s="43">
        <v>2</v>
      </c>
      <c r="D37" s="43">
        <v>2</v>
      </c>
      <c r="E37" s="43">
        <v>2</v>
      </c>
    </row>
    <row r="38" spans="1:5" ht="28.5" x14ac:dyDescent="0.25">
      <c r="A38" s="50"/>
      <c r="B38" s="51" t="s">
        <v>303</v>
      </c>
      <c r="C38" s="43"/>
      <c r="D38" s="43"/>
      <c r="E38" s="43"/>
    </row>
    <row r="39" spans="1:5" ht="18.75" customHeight="1" x14ac:dyDescent="0.25">
      <c r="A39" s="50" t="s">
        <v>304</v>
      </c>
      <c r="B39" s="50" t="s">
        <v>305</v>
      </c>
      <c r="C39" s="43">
        <v>172000</v>
      </c>
      <c r="D39" s="43">
        <v>174000</v>
      </c>
      <c r="E39" s="43">
        <v>179000</v>
      </c>
    </row>
    <row r="40" spans="1:5" ht="28.5" x14ac:dyDescent="0.25">
      <c r="A40" s="50"/>
      <c r="B40" s="51" t="s">
        <v>306</v>
      </c>
      <c r="C40" s="43"/>
      <c r="D40" s="43"/>
      <c r="E40" s="43"/>
    </row>
    <row r="41" spans="1:5" ht="18" customHeight="1" x14ac:dyDescent="0.25">
      <c r="A41" s="50" t="s">
        <v>307</v>
      </c>
      <c r="B41" s="50" t="s">
        <v>288</v>
      </c>
      <c r="C41" s="43">
        <v>1</v>
      </c>
      <c r="D41" s="43">
        <v>1</v>
      </c>
      <c r="E41" s="43">
        <v>1</v>
      </c>
    </row>
    <row r="42" spans="1:5" x14ac:dyDescent="0.25">
      <c r="A42" s="50" t="s">
        <v>308</v>
      </c>
      <c r="B42" s="50" t="s">
        <v>309</v>
      </c>
      <c r="C42" s="43">
        <v>1</v>
      </c>
      <c r="D42" s="43">
        <v>1</v>
      </c>
      <c r="E42" s="43">
        <v>1</v>
      </c>
    </row>
    <row r="43" spans="1:5" ht="30" x14ac:dyDescent="0.25">
      <c r="A43" s="50" t="s">
        <v>310</v>
      </c>
      <c r="B43" s="50" t="s">
        <v>311</v>
      </c>
      <c r="C43" s="43">
        <v>1</v>
      </c>
      <c r="D43" s="43">
        <v>1</v>
      </c>
      <c r="E43" s="43">
        <v>1</v>
      </c>
    </row>
    <row r="44" spans="1:5" ht="28.5" x14ac:dyDescent="0.25">
      <c r="A44" s="50"/>
      <c r="B44" s="51" t="s">
        <v>312</v>
      </c>
      <c r="C44" s="43"/>
      <c r="D44" s="43"/>
      <c r="E44" s="43"/>
    </row>
    <row r="45" spans="1:5" ht="30" x14ac:dyDescent="0.25">
      <c r="A45" s="50" t="s">
        <v>313</v>
      </c>
      <c r="B45" s="50" t="s">
        <v>314</v>
      </c>
      <c r="C45" s="43">
        <v>19</v>
      </c>
      <c r="D45" s="43">
        <v>20</v>
      </c>
      <c r="E45" s="43">
        <v>21</v>
      </c>
    </row>
    <row r="46" spans="1:5" ht="30" x14ac:dyDescent="0.25">
      <c r="A46" s="50" t="s">
        <v>315</v>
      </c>
      <c r="B46" s="50" t="s">
        <v>316</v>
      </c>
      <c r="C46" s="43">
        <v>2930000</v>
      </c>
      <c r="D46" s="43">
        <v>2940000</v>
      </c>
      <c r="E46" s="43">
        <v>2945000</v>
      </c>
    </row>
    <row r="47" spans="1:5" ht="30" x14ac:dyDescent="0.25">
      <c r="A47" s="50" t="s">
        <v>317</v>
      </c>
      <c r="B47" s="50" t="s">
        <v>318</v>
      </c>
      <c r="C47" s="43">
        <v>1060000</v>
      </c>
      <c r="D47" s="43">
        <v>1070000</v>
      </c>
      <c r="E47" s="43">
        <v>1075000</v>
      </c>
    </row>
    <row r="48" spans="1:5" x14ac:dyDescent="0.25">
      <c r="A48" s="50" t="s">
        <v>319</v>
      </c>
      <c r="B48" s="50" t="s">
        <v>320</v>
      </c>
      <c r="C48" s="43">
        <v>140000</v>
      </c>
      <c r="D48" s="43">
        <v>136000</v>
      </c>
      <c r="E48" s="43">
        <v>130000</v>
      </c>
    </row>
    <row r="49" spans="1:5" ht="30" x14ac:dyDescent="0.25">
      <c r="A49" s="50" t="s">
        <v>321</v>
      </c>
      <c r="B49" s="50" t="s">
        <v>322</v>
      </c>
      <c r="C49" s="43">
        <v>33.979999999999997</v>
      </c>
      <c r="D49" s="43">
        <v>33.979999999999997</v>
      </c>
      <c r="E49" s="43">
        <v>33.979999999999997</v>
      </c>
    </row>
    <row r="50" spans="1:5" ht="31.5" customHeight="1" x14ac:dyDescent="0.25">
      <c r="A50" s="50" t="s">
        <v>323</v>
      </c>
      <c r="B50" s="50" t="s">
        <v>324</v>
      </c>
      <c r="C50" s="43">
        <v>52</v>
      </c>
      <c r="D50" s="43">
        <v>54</v>
      </c>
      <c r="E50" s="43">
        <v>55</v>
      </c>
    </row>
    <row r="51" spans="1:5" ht="44.25" customHeight="1" x14ac:dyDescent="0.25">
      <c r="A51" s="50"/>
      <c r="B51" s="51" t="s">
        <v>516</v>
      </c>
      <c r="C51" s="43"/>
      <c r="D51" s="43"/>
      <c r="E51" s="43"/>
    </row>
    <row r="52" spans="1:5" ht="18.75" customHeight="1" x14ac:dyDescent="0.25">
      <c r="A52" s="50" t="s">
        <v>325</v>
      </c>
      <c r="B52" s="50" t="s">
        <v>326</v>
      </c>
      <c r="C52" s="43">
        <v>1</v>
      </c>
      <c r="D52" s="43">
        <v>0</v>
      </c>
      <c r="E52" s="43">
        <v>0</v>
      </c>
    </row>
    <row r="53" spans="1:5" ht="19.5" customHeight="1" x14ac:dyDescent="0.25">
      <c r="A53" s="50" t="s">
        <v>327</v>
      </c>
      <c r="B53" s="50" t="s">
        <v>328</v>
      </c>
      <c r="C53" s="43">
        <v>1</v>
      </c>
      <c r="D53" s="43">
        <v>0</v>
      </c>
      <c r="E53" s="43">
        <v>0</v>
      </c>
    </row>
    <row r="54" spans="1:5" ht="28.5" x14ac:dyDescent="0.25">
      <c r="A54" s="50"/>
      <c r="B54" s="51" t="s">
        <v>329</v>
      </c>
      <c r="C54" s="43"/>
      <c r="D54" s="43"/>
      <c r="E54" s="43"/>
    </row>
    <row r="55" spans="1:5" x14ac:dyDescent="0.25">
      <c r="A55" s="50" t="s">
        <v>330</v>
      </c>
      <c r="B55" s="50" t="s">
        <v>331</v>
      </c>
      <c r="C55" s="43">
        <v>30</v>
      </c>
      <c r="D55" s="43">
        <v>0</v>
      </c>
      <c r="E55" s="43">
        <v>0</v>
      </c>
    </row>
    <row r="56" spans="1:5" x14ac:dyDescent="0.25">
      <c r="A56" s="50" t="s">
        <v>332</v>
      </c>
      <c r="B56" s="50" t="s">
        <v>333</v>
      </c>
      <c r="C56" s="43">
        <v>1</v>
      </c>
      <c r="D56" s="43">
        <v>0</v>
      </c>
      <c r="E56" s="43">
        <v>0</v>
      </c>
    </row>
    <row r="57" spans="1:5" ht="30" x14ac:dyDescent="0.25">
      <c r="A57" s="50" t="s">
        <v>334</v>
      </c>
      <c r="B57" s="50" t="s">
        <v>335</v>
      </c>
      <c r="C57" s="43">
        <v>1</v>
      </c>
      <c r="D57" s="43">
        <v>0</v>
      </c>
      <c r="E57" s="43">
        <v>0</v>
      </c>
    </row>
    <row r="58" spans="1:5" ht="28.5" x14ac:dyDescent="0.25">
      <c r="A58" s="50"/>
      <c r="B58" s="51" t="s">
        <v>336</v>
      </c>
      <c r="C58" s="43"/>
      <c r="D58" s="43"/>
      <c r="E58" s="43"/>
    </row>
    <row r="59" spans="1:5" ht="30" x14ac:dyDescent="0.25">
      <c r="A59" s="50" t="s">
        <v>337</v>
      </c>
      <c r="B59" s="50" t="s">
        <v>338</v>
      </c>
      <c r="C59" s="43">
        <v>0</v>
      </c>
      <c r="D59" s="43">
        <v>0</v>
      </c>
      <c r="E59" s="43">
        <v>0</v>
      </c>
    </row>
    <row r="60" spans="1:5" ht="30" x14ac:dyDescent="0.25">
      <c r="A60" s="50" t="s">
        <v>339</v>
      </c>
      <c r="B60" s="50" t="s">
        <v>340</v>
      </c>
      <c r="C60" s="43">
        <v>0</v>
      </c>
      <c r="D60" s="43">
        <v>0</v>
      </c>
      <c r="E60" s="43">
        <v>0</v>
      </c>
    </row>
    <row r="61" spans="1:5" ht="28.5" x14ac:dyDescent="0.25">
      <c r="A61" s="50"/>
      <c r="B61" s="51" t="s">
        <v>341</v>
      </c>
      <c r="C61" s="43"/>
      <c r="D61" s="43"/>
      <c r="E61" s="43"/>
    </row>
    <row r="62" spans="1:5" ht="30" x14ac:dyDescent="0.25">
      <c r="A62" s="50" t="s">
        <v>342</v>
      </c>
      <c r="B62" s="50" t="s">
        <v>343</v>
      </c>
      <c r="C62" s="43">
        <v>0</v>
      </c>
      <c r="D62" s="43">
        <v>0</v>
      </c>
      <c r="E62" s="43">
        <v>0</v>
      </c>
    </row>
    <row r="63" spans="1:5" ht="46.5" x14ac:dyDescent="0.25">
      <c r="A63" s="50" t="s">
        <v>344</v>
      </c>
      <c r="B63" s="50" t="s">
        <v>517</v>
      </c>
      <c r="C63" s="43">
        <v>0</v>
      </c>
      <c r="D63" s="43">
        <v>0</v>
      </c>
      <c r="E63" s="43">
        <v>0</v>
      </c>
    </row>
    <row r="64" spans="1:5" ht="45.75" customHeight="1" x14ac:dyDescent="0.25">
      <c r="A64" s="50"/>
      <c r="B64" s="51" t="s">
        <v>345</v>
      </c>
      <c r="C64" s="43"/>
      <c r="D64" s="43"/>
      <c r="E64" s="43"/>
    </row>
    <row r="65" spans="1:5" x14ac:dyDescent="0.25">
      <c r="A65" s="50" t="s">
        <v>346</v>
      </c>
      <c r="B65" s="50" t="s">
        <v>347</v>
      </c>
      <c r="C65" s="43">
        <v>0</v>
      </c>
      <c r="D65" s="43">
        <v>1</v>
      </c>
      <c r="E65" s="43">
        <v>0</v>
      </c>
    </row>
    <row r="66" spans="1:5" x14ac:dyDescent="0.25">
      <c r="A66" s="50" t="s">
        <v>348</v>
      </c>
      <c r="B66" s="50" t="s">
        <v>349</v>
      </c>
      <c r="C66" s="43">
        <v>1</v>
      </c>
      <c r="D66" s="43">
        <v>0</v>
      </c>
      <c r="E66" s="43">
        <v>0</v>
      </c>
    </row>
    <row r="67" spans="1:5" ht="28.5" x14ac:dyDescent="0.25">
      <c r="A67" s="50"/>
      <c r="B67" s="51" t="s">
        <v>350</v>
      </c>
      <c r="C67" s="43"/>
      <c r="D67" s="43"/>
      <c r="E67" s="43"/>
    </row>
    <row r="68" spans="1:5" ht="30" x14ac:dyDescent="0.25">
      <c r="A68" s="50" t="s">
        <v>351</v>
      </c>
      <c r="B68" s="50" t="s">
        <v>352</v>
      </c>
      <c r="C68" s="43">
        <v>0</v>
      </c>
      <c r="D68" s="43">
        <v>1</v>
      </c>
      <c r="E68" s="43">
        <v>0</v>
      </c>
    </row>
    <row r="69" spans="1:5" ht="30" x14ac:dyDescent="0.25">
      <c r="A69" s="50" t="s">
        <v>640</v>
      </c>
      <c r="B69" s="50" t="s">
        <v>353</v>
      </c>
      <c r="C69" s="43">
        <v>0</v>
      </c>
      <c r="D69" s="43">
        <v>12</v>
      </c>
      <c r="E69" s="43">
        <v>0</v>
      </c>
    </row>
    <row r="70" spans="1:5" ht="28.5" x14ac:dyDescent="0.25">
      <c r="A70" s="50"/>
      <c r="B70" s="51" t="s">
        <v>354</v>
      </c>
      <c r="C70" s="43"/>
      <c r="D70" s="43"/>
      <c r="E70" s="43"/>
    </row>
    <row r="71" spans="1:5" ht="30" x14ac:dyDescent="0.25">
      <c r="A71" s="50" t="s">
        <v>355</v>
      </c>
      <c r="B71" s="50" t="s">
        <v>356</v>
      </c>
      <c r="C71" s="43">
        <v>79.400000000000006</v>
      </c>
      <c r="D71" s="43">
        <v>80.900000000000006</v>
      </c>
      <c r="E71" s="43">
        <v>82</v>
      </c>
    </row>
    <row r="72" spans="1:5" ht="28.5" x14ac:dyDescent="0.25">
      <c r="A72" s="50"/>
      <c r="B72" s="51" t="s">
        <v>357</v>
      </c>
      <c r="C72" s="43"/>
      <c r="D72" s="43"/>
      <c r="E72" s="43"/>
    </row>
    <row r="73" spans="1:5" ht="30" x14ac:dyDescent="0.25">
      <c r="A73" s="50" t="s">
        <v>358</v>
      </c>
      <c r="B73" s="50" t="s">
        <v>359</v>
      </c>
      <c r="C73" s="43">
        <v>0</v>
      </c>
      <c r="D73" s="43">
        <v>18</v>
      </c>
      <c r="E73" s="43">
        <v>20</v>
      </c>
    </row>
    <row r="74" spans="1:5" ht="42.75" x14ac:dyDescent="0.25">
      <c r="A74" s="50"/>
      <c r="B74" s="51" t="s">
        <v>360</v>
      </c>
      <c r="C74" s="43"/>
      <c r="D74" s="43"/>
      <c r="E74" s="43"/>
    </row>
    <row r="75" spans="1:5" ht="30" x14ac:dyDescent="0.25">
      <c r="A75" s="50" t="s">
        <v>361</v>
      </c>
      <c r="B75" s="50" t="s">
        <v>362</v>
      </c>
      <c r="C75" s="43">
        <v>1700000</v>
      </c>
      <c r="D75" s="43">
        <v>1800000</v>
      </c>
      <c r="E75" s="43">
        <v>1850000</v>
      </c>
    </row>
    <row r="76" spans="1:5" ht="28.5" x14ac:dyDescent="0.25">
      <c r="A76" s="50"/>
      <c r="B76" s="51" t="s">
        <v>363</v>
      </c>
      <c r="C76" s="43"/>
      <c r="D76" s="43"/>
      <c r="E76" s="43"/>
    </row>
    <row r="77" spans="1:5" ht="32.25" customHeight="1" x14ac:dyDescent="0.25">
      <c r="A77" s="50" t="s">
        <v>364</v>
      </c>
      <c r="B77" s="50" t="s">
        <v>365</v>
      </c>
      <c r="C77" s="43">
        <v>0</v>
      </c>
      <c r="D77" s="43">
        <v>70</v>
      </c>
      <c r="E77" s="43">
        <v>80</v>
      </c>
    </row>
    <row r="78" spans="1:5" ht="28.5" x14ac:dyDescent="0.25">
      <c r="A78" s="50"/>
      <c r="B78" s="51" t="s">
        <v>366</v>
      </c>
      <c r="C78" s="43"/>
      <c r="D78" s="43"/>
      <c r="E78" s="43"/>
    </row>
    <row r="79" spans="1:5" x14ac:dyDescent="0.25">
      <c r="A79" s="50" t="s">
        <v>367</v>
      </c>
      <c r="B79" s="50" t="s">
        <v>368</v>
      </c>
      <c r="C79" s="43">
        <v>2.5</v>
      </c>
      <c r="D79" s="43">
        <v>6.2</v>
      </c>
      <c r="E79" s="43">
        <v>6.38</v>
      </c>
    </row>
    <row r="80" spans="1:5" x14ac:dyDescent="0.25">
      <c r="A80" s="50" t="s">
        <v>369</v>
      </c>
      <c r="B80" s="50" t="s">
        <v>370</v>
      </c>
      <c r="C80" s="43">
        <v>1.2629999999999999</v>
      </c>
      <c r="D80" s="43">
        <v>2.1280000000000001</v>
      </c>
      <c r="E80" s="43">
        <v>1.907</v>
      </c>
    </row>
    <row r="81" spans="1:5" ht="30" x14ac:dyDescent="0.25">
      <c r="A81" s="50" t="s">
        <v>371</v>
      </c>
      <c r="B81" s="50" t="s">
        <v>372</v>
      </c>
      <c r="C81" s="43">
        <v>124</v>
      </c>
      <c r="D81" s="43">
        <v>0</v>
      </c>
      <c r="E81" s="43">
        <v>0</v>
      </c>
    </row>
    <row r="82" spans="1:5" ht="30" x14ac:dyDescent="0.25">
      <c r="A82" s="50" t="s">
        <v>373</v>
      </c>
      <c r="B82" s="50" t="s">
        <v>374</v>
      </c>
      <c r="C82" s="43">
        <v>136.13999999999999</v>
      </c>
      <c r="D82" s="43">
        <v>138.27000000000001</v>
      </c>
      <c r="E82" s="43">
        <v>140.18</v>
      </c>
    </row>
    <row r="83" spans="1:5" ht="42.75" x14ac:dyDescent="0.25">
      <c r="A83" s="50"/>
      <c r="B83" s="51" t="s">
        <v>375</v>
      </c>
      <c r="C83" s="43"/>
      <c r="D83" s="43"/>
      <c r="E83" s="43"/>
    </row>
    <row r="84" spans="1:5" ht="45" x14ac:dyDescent="0.25">
      <c r="A84" s="50" t="s">
        <v>376</v>
      </c>
      <c r="B84" s="50" t="s">
        <v>377</v>
      </c>
      <c r="C84" s="43">
        <v>100</v>
      </c>
      <c r="D84" s="43">
        <v>100</v>
      </c>
      <c r="E84" s="43">
        <v>100</v>
      </c>
    </row>
    <row r="85" spans="1:5" ht="28.5" x14ac:dyDescent="0.25">
      <c r="A85" s="50"/>
      <c r="B85" s="51" t="s">
        <v>378</v>
      </c>
      <c r="C85" s="43"/>
      <c r="D85" s="43"/>
      <c r="E85" s="43"/>
    </row>
    <row r="86" spans="1:5" x14ac:dyDescent="0.25">
      <c r="A86" s="50" t="s">
        <v>379</v>
      </c>
      <c r="B86" s="50" t="s">
        <v>380</v>
      </c>
      <c r="C86" s="43">
        <v>3</v>
      </c>
      <c r="D86" s="43">
        <v>2</v>
      </c>
      <c r="E86" s="43">
        <v>2</v>
      </c>
    </row>
    <row r="87" spans="1:5" ht="36" customHeight="1" x14ac:dyDescent="0.25">
      <c r="A87" s="50"/>
      <c r="B87" s="51" t="s">
        <v>381</v>
      </c>
      <c r="C87" s="43"/>
      <c r="D87" s="43"/>
      <c r="E87" s="43"/>
    </row>
    <row r="88" spans="1:5" ht="41.25" customHeight="1" x14ac:dyDescent="0.25">
      <c r="A88" s="50" t="s">
        <v>382</v>
      </c>
      <c r="B88" s="50" t="s">
        <v>383</v>
      </c>
      <c r="C88" s="43">
        <v>2</v>
      </c>
      <c r="D88" s="43">
        <v>3</v>
      </c>
      <c r="E88" s="43">
        <v>4</v>
      </c>
    </row>
    <row r="89" spans="1:5" ht="28.5" x14ac:dyDescent="0.25">
      <c r="A89" s="50"/>
      <c r="B89" s="51" t="s">
        <v>384</v>
      </c>
      <c r="C89" s="43"/>
      <c r="D89" s="43"/>
      <c r="E89" s="43"/>
    </row>
    <row r="90" spans="1:5" x14ac:dyDescent="0.25">
      <c r="A90" s="50" t="s">
        <v>385</v>
      </c>
      <c r="B90" s="50" t="s">
        <v>386</v>
      </c>
      <c r="C90" s="43">
        <v>1</v>
      </c>
      <c r="D90" s="43">
        <v>0</v>
      </c>
      <c r="E90" s="43">
        <v>3</v>
      </c>
    </row>
    <row r="91" spans="1:5" ht="28.5" x14ac:dyDescent="0.25">
      <c r="A91" s="50"/>
      <c r="B91" s="51" t="s">
        <v>518</v>
      </c>
      <c r="C91" s="43"/>
      <c r="D91" s="43"/>
      <c r="E91" s="43"/>
    </row>
    <row r="92" spans="1:5" ht="30" x14ac:dyDescent="0.25">
      <c r="A92" s="50" t="s">
        <v>387</v>
      </c>
      <c r="B92" s="50" t="s">
        <v>388</v>
      </c>
      <c r="C92" s="43">
        <v>1.2</v>
      </c>
      <c r="D92" s="43">
        <v>0</v>
      </c>
      <c r="E92" s="43">
        <v>2.8</v>
      </c>
    </row>
    <row r="93" spans="1:5" ht="30" x14ac:dyDescent="0.25">
      <c r="A93" s="50" t="s">
        <v>389</v>
      </c>
      <c r="B93" s="50" t="s">
        <v>390</v>
      </c>
      <c r="C93" s="43">
        <v>0</v>
      </c>
      <c r="D93" s="43">
        <v>0</v>
      </c>
      <c r="E93" s="43">
        <v>37.42</v>
      </c>
    </row>
    <row r="94" spans="1:5" ht="30" x14ac:dyDescent="0.25">
      <c r="A94" s="50" t="s">
        <v>391</v>
      </c>
      <c r="B94" s="50" t="s">
        <v>392</v>
      </c>
      <c r="C94" s="43">
        <v>0</v>
      </c>
      <c r="D94" s="43">
        <v>0</v>
      </c>
      <c r="E94" s="43">
        <v>1</v>
      </c>
    </row>
    <row r="95" spans="1:5" ht="42.75" x14ac:dyDescent="0.25">
      <c r="A95" s="50"/>
      <c r="B95" s="51" t="s">
        <v>393</v>
      </c>
      <c r="C95" s="43"/>
      <c r="D95" s="43"/>
      <c r="E95" s="43"/>
    </row>
    <row r="96" spans="1:5" ht="30" x14ac:dyDescent="0.25">
      <c r="A96" s="50" t="s">
        <v>394</v>
      </c>
      <c r="B96" s="50" t="s">
        <v>338</v>
      </c>
      <c r="C96" s="43">
        <v>0</v>
      </c>
      <c r="D96" s="43">
        <v>0</v>
      </c>
      <c r="E96" s="43">
        <v>0</v>
      </c>
    </row>
    <row r="97" spans="1:5" ht="30" x14ac:dyDescent="0.25">
      <c r="A97" s="50" t="s">
        <v>395</v>
      </c>
      <c r="B97" s="50" t="s">
        <v>396</v>
      </c>
      <c r="C97" s="43">
        <v>0</v>
      </c>
      <c r="D97" s="43">
        <v>0</v>
      </c>
      <c r="E97" s="43">
        <v>0</v>
      </c>
    </row>
    <row r="98" spans="1:5" ht="28.5" x14ac:dyDescent="0.25">
      <c r="A98" s="50"/>
      <c r="B98" s="51" t="s">
        <v>397</v>
      </c>
      <c r="C98" s="43"/>
      <c r="D98" s="43"/>
      <c r="E98" s="43"/>
    </row>
    <row r="99" spans="1:5" ht="30" x14ac:dyDescent="0.25">
      <c r="A99" s="50" t="s">
        <v>398</v>
      </c>
      <c r="B99" s="50" t="s">
        <v>519</v>
      </c>
      <c r="C99" s="43">
        <v>0</v>
      </c>
      <c r="D99" s="43">
        <v>0</v>
      </c>
      <c r="E99" s="43">
        <v>0</v>
      </c>
    </row>
    <row r="100" spans="1:5" ht="45" x14ac:dyDescent="0.25">
      <c r="A100" s="50" t="s">
        <v>399</v>
      </c>
      <c r="B100" s="50" t="s">
        <v>400</v>
      </c>
      <c r="C100" s="43">
        <v>0</v>
      </c>
      <c r="D100" s="43">
        <v>0</v>
      </c>
      <c r="E100" s="43">
        <v>0</v>
      </c>
    </row>
    <row r="101" spans="1:5" ht="30" x14ac:dyDescent="0.25">
      <c r="A101" s="50" t="s">
        <v>401</v>
      </c>
      <c r="B101" s="50" t="s">
        <v>338</v>
      </c>
      <c r="C101" s="43">
        <v>0</v>
      </c>
      <c r="D101" s="43">
        <v>0</v>
      </c>
      <c r="E101" s="43">
        <v>0</v>
      </c>
    </row>
    <row r="102" spans="1:5" ht="28.5" x14ac:dyDescent="0.25">
      <c r="A102" s="50"/>
      <c r="B102" s="51" t="s">
        <v>402</v>
      </c>
      <c r="C102" s="43"/>
      <c r="D102" s="43"/>
      <c r="E102" s="43"/>
    </row>
    <row r="103" spans="1:5" ht="30" x14ac:dyDescent="0.25">
      <c r="A103" s="50" t="s">
        <v>403</v>
      </c>
      <c r="B103" s="50" t="s">
        <v>520</v>
      </c>
      <c r="C103" s="43">
        <v>0</v>
      </c>
      <c r="D103" s="43">
        <v>0</v>
      </c>
      <c r="E103" s="43">
        <v>0</v>
      </c>
    </row>
    <row r="104" spans="1:5" ht="30" x14ac:dyDescent="0.25">
      <c r="A104" s="50" t="s">
        <v>404</v>
      </c>
      <c r="B104" s="50" t="s">
        <v>338</v>
      </c>
      <c r="C104" s="43">
        <v>0</v>
      </c>
      <c r="D104" s="43">
        <v>0</v>
      </c>
      <c r="E104" s="43">
        <v>0</v>
      </c>
    </row>
    <row r="105" spans="1:5" ht="46.5" customHeight="1" x14ac:dyDescent="0.25">
      <c r="A105" s="50" t="s">
        <v>405</v>
      </c>
      <c r="B105" s="50" t="s">
        <v>406</v>
      </c>
      <c r="C105" s="43">
        <v>0</v>
      </c>
      <c r="D105" s="43">
        <v>0</v>
      </c>
      <c r="E105" s="43">
        <v>0</v>
      </c>
    </row>
    <row r="106" spans="1:5" ht="28.5" x14ac:dyDescent="0.25">
      <c r="A106" s="50"/>
      <c r="B106" s="51" t="s">
        <v>407</v>
      </c>
      <c r="C106" s="43"/>
      <c r="D106" s="43"/>
      <c r="E106" s="43"/>
    </row>
    <row r="107" spans="1:5" ht="30" x14ac:dyDescent="0.25">
      <c r="A107" s="50" t="s">
        <v>408</v>
      </c>
      <c r="B107" s="50" t="s">
        <v>390</v>
      </c>
      <c r="C107" s="43">
        <v>0</v>
      </c>
      <c r="D107" s="43">
        <v>0</v>
      </c>
      <c r="E107" s="43">
        <v>394200</v>
      </c>
    </row>
    <row r="108" spans="1:5" x14ac:dyDescent="0.25">
      <c r="A108" s="50" t="s">
        <v>409</v>
      </c>
      <c r="B108" s="50" t="s">
        <v>410</v>
      </c>
      <c r="C108" s="43">
        <v>0</v>
      </c>
      <c r="D108" s="43">
        <v>0</v>
      </c>
      <c r="E108" s="43">
        <v>4.0599999999999996</v>
      </c>
    </row>
    <row r="109" spans="1:5" ht="42.75" x14ac:dyDescent="0.25">
      <c r="A109" s="50"/>
      <c r="B109" s="51" t="s">
        <v>411</v>
      </c>
      <c r="C109" s="43"/>
      <c r="D109" s="43"/>
      <c r="E109" s="43"/>
    </row>
    <row r="110" spans="1:5" ht="30" x14ac:dyDescent="0.25">
      <c r="A110" s="50" t="s">
        <v>412</v>
      </c>
      <c r="B110" s="50" t="s">
        <v>413</v>
      </c>
      <c r="C110" s="43">
        <v>3</v>
      </c>
      <c r="D110" s="43">
        <v>3</v>
      </c>
      <c r="E110" s="43">
        <v>3</v>
      </c>
    </row>
    <row r="111" spans="1:5" ht="42.75" x14ac:dyDescent="0.25">
      <c r="A111" s="50"/>
      <c r="B111" s="51" t="s">
        <v>414</v>
      </c>
      <c r="C111" s="43"/>
      <c r="D111" s="43"/>
      <c r="E111" s="43"/>
    </row>
    <row r="112" spans="1:5" x14ac:dyDescent="0.25">
      <c r="A112" s="50" t="s">
        <v>415</v>
      </c>
      <c r="B112" s="50" t="s">
        <v>416</v>
      </c>
      <c r="C112" s="43">
        <v>3</v>
      </c>
      <c r="D112" s="43">
        <v>3</v>
      </c>
      <c r="E112" s="43">
        <v>3</v>
      </c>
    </row>
    <row r="113" spans="1:5" ht="45" x14ac:dyDescent="0.25">
      <c r="A113" s="50" t="s">
        <v>417</v>
      </c>
      <c r="B113" s="50" t="s">
        <v>418</v>
      </c>
      <c r="C113" s="43">
        <v>3</v>
      </c>
      <c r="D113" s="43">
        <v>4</v>
      </c>
      <c r="E113" s="43">
        <v>4</v>
      </c>
    </row>
    <row r="114" spans="1:5" x14ac:dyDescent="0.25">
      <c r="A114" s="50" t="s">
        <v>419</v>
      </c>
      <c r="B114" s="50" t="s">
        <v>420</v>
      </c>
      <c r="C114" s="43">
        <v>5</v>
      </c>
      <c r="D114" s="43">
        <v>3</v>
      </c>
      <c r="E114" s="43">
        <v>3</v>
      </c>
    </row>
    <row r="115" spans="1:5" ht="45.75" customHeight="1" x14ac:dyDescent="0.25">
      <c r="A115" s="50" t="s">
        <v>421</v>
      </c>
      <c r="B115" s="50" t="s">
        <v>422</v>
      </c>
      <c r="C115" s="43">
        <v>20</v>
      </c>
      <c r="D115" s="43">
        <v>20</v>
      </c>
      <c r="E115" s="43">
        <v>20</v>
      </c>
    </row>
    <row r="116" spans="1:5" ht="28.5" x14ac:dyDescent="0.25">
      <c r="A116" s="50"/>
      <c r="B116" s="51" t="s">
        <v>423</v>
      </c>
      <c r="C116" s="43"/>
      <c r="D116" s="43"/>
      <c r="E116" s="43"/>
    </row>
    <row r="117" spans="1:5" x14ac:dyDescent="0.25">
      <c r="A117" s="50" t="s">
        <v>424</v>
      </c>
      <c r="B117" s="50" t="s">
        <v>425</v>
      </c>
      <c r="C117" s="43">
        <v>2</v>
      </c>
      <c r="D117" s="43">
        <v>2</v>
      </c>
      <c r="E117" s="43">
        <v>2</v>
      </c>
    </row>
    <row r="118" spans="1:5" ht="28.5" x14ac:dyDescent="0.25">
      <c r="A118" s="50"/>
      <c r="B118" s="51" t="s">
        <v>426</v>
      </c>
      <c r="C118" s="43"/>
      <c r="D118" s="43"/>
      <c r="E118" s="43"/>
    </row>
    <row r="119" spans="1:5" ht="30" x14ac:dyDescent="0.25">
      <c r="A119" s="50" t="s">
        <v>427</v>
      </c>
      <c r="B119" s="50" t="s">
        <v>428</v>
      </c>
      <c r="C119" s="43">
        <v>4</v>
      </c>
      <c r="D119" s="43">
        <v>6</v>
      </c>
      <c r="E119" s="43">
        <v>8</v>
      </c>
    </row>
    <row r="120" spans="1:5" ht="30" x14ac:dyDescent="0.25">
      <c r="A120" s="50" t="s">
        <v>429</v>
      </c>
      <c r="B120" s="50" t="s">
        <v>430</v>
      </c>
      <c r="C120" s="43">
        <v>13.2</v>
      </c>
      <c r="D120" s="43">
        <v>13.2</v>
      </c>
      <c r="E120" s="43">
        <v>13.2</v>
      </c>
    </row>
    <row r="121" spans="1:5" ht="28.5" x14ac:dyDescent="0.25">
      <c r="A121" s="50"/>
      <c r="B121" s="51" t="s">
        <v>431</v>
      </c>
      <c r="C121" s="43"/>
      <c r="D121" s="43"/>
      <c r="E121" s="43"/>
    </row>
    <row r="122" spans="1:5" ht="31.5" customHeight="1" x14ac:dyDescent="0.25">
      <c r="A122" s="50" t="s">
        <v>432</v>
      </c>
      <c r="B122" s="50" t="s">
        <v>433</v>
      </c>
      <c r="C122" s="43"/>
      <c r="D122" s="43">
        <v>1</v>
      </c>
      <c r="E122" s="43">
        <v>0</v>
      </c>
    </row>
    <row r="123" spans="1:5" ht="45" customHeight="1" x14ac:dyDescent="0.25">
      <c r="A123" s="50"/>
      <c r="B123" s="51" t="s">
        <v>434</v>
      </c>
      <c r="C123" s="43"/>
      <c r="D123" s="43"/>
      <c r="E123" s="43"/>
    </row>
    <row r="124" spans="1:5" ht="30" x14ac:dyDescent="0.25">
      <c r="A124" s="50" t="s">
        <v>435</v>
      </c>
      <c r="B124" s="50" t="s">
        <v>436</v>
      </c>
      <c r="C124" s="43">
        <v>40</v>
      </c>
      <c r="D124" s="43">
        <v>40</v>
      </c>
      <c r="E124" s="43">
        <v>0</v>
      </c>
    </row>
    <row r="125" spans="1:5" ht="42.75" x14ac:dyDescent="0.25">
      <c r="A125" s="50"/>
      <c r="B125" s="51" t="s">
        <v>437</v>
      </c>
      <c r="C125" s="43"/>
      <c r="D125" s="43"/>
      <c r="E125" s="43"/>
    </row>
    <row r="126" spans="1:5" ht="45" x14ac:dyDescent="0.25">
      <c r="A126" s="50" t="s">
        <v>438</v>
      </c>
      <c r="B126" s="50" t="s">
        <v>439</v>
      </c>
      <c r="C126" s="43">
        <v>100</v>
      </c>
      <c r="D126" s="43">
        <v>0</v>
      </c>
      <c r="E126" s="43">
        <v>0</v>
      </c>
    </row>
    <row r="127" spans="1:5" ht="30" x14ac:dyDescent="0.25">
      <c r="A127" s="50" t="s">
        <v>440</v>
      </c>
      <c r="B127" s="50" t="s">
        <v>441</v>
      </c>
      <c r="C127" s="43">
        <v>30</v>
      </c>
      <c r="D127" s="43">
        <v>0</v>
      </c>
      <c r="E127" s="43">
        <v>0</v>
      </c>
    </row>
    <row r="128" spans="1:5" ht="30" x14ac:dyDescent="0.25">
      <c r="A128" s="50" t="s">
        <v>442</v>
      </c>
      <c r="B128" s="50" t="s">
        <v>443</v>
      </c>
      <c r="C128" s="43">
        <v>100</v>
      </c>
      <c r="D128" s="43">
        <v>0</v>
      </c>
      <c r="E128" s="43">
        <v>0</v>
      </c>
    </row>
    <row r="129" spans="1:5" ht="30" x14ac:dyDescent="0.25">
      <c r="A129" s="50" t="s">
        <v>444</v>
      </c>
      <c r="B129" s="50" t="s">
        <v>445</v>
      </c>
      <c r="C129" s="43">
        <v>0</v>
      </c>
      <c r="D129" s="43">
        <v>0</v>
      </c>
      <c r="E129" s="43">
        <v>100</v>
      </c>
    </row>
    <row r="130" spans="1:5" ht="30" x14ac:dyDescent="0.25">
      <c r="A130" s="50" t="s">
        <v>446</v>
      </c>
      <c r="B130" s="50" t="s">
        <v>447</v>
      </c>
      <c r="C130" s="43">
        <v>100</v>
      </c>
      <c r="D130" s="43">
        <v>0</v>
      </c>
      <c r="E130" s="43">
        <v>0</v>
      </c>
    </row>
    <row r="131" spans="1:5" ht="30" x14ac:dyDescent="0.25">
      <c r="A131" s="50" t="s">
        <v>448</v>
      </c>
      <c r="B131" s="50" t="s">
        <v>449</v>
      </c>
      <c r="C131" s="43">
        <v>0</v>
      </c>
      <c r="D131" s="43">
        <v>100</v>
      </c>
      <c r="E131" s="43">
        <v>0</v>
      </c>
    </row>
    <row r="132" spans="1:5" ht="30" x14ac:dyDescent="0.25">
      <c r="A132" s="50" t="s">
        <v>450</v>
      </c>
      <c r="B132" s="50" t="s">
        <v>451</v>
      </c>
      <c r="C132" s="43">
        <v>100</v>
      </c>
      <c r="D132" s="43">
        <v>0</v>
      </c>
      <c r="E132" s="43">
        <v>0</v>
      </c>
    </row>
    <row r="133" spans="1:5" ht="30" x14ac:dyDescent="0.25">
      <c r="A133" s="50" t="s">
        <v>452</v>
      </c>
      <c r="B133" s="50" t="s">
        <v>453</v>
      </c>
      <c r="C133" s="43">
        <v>100</v>
      </c>
      <c r="D133" s="43">
        <v>0</v>
      </c>
      <c r="E133" s="43">
        <v>0</v>
      </c>
    </row>
    <row r="134" spans="1:5" ht="42.75" x14ac:dyDescent="0.25">
      <c r="A134" s="50"/>
      <c r="B134" s="51" t="s">
        <v>454</v>
      </c>
      <c r="C134" s="43"/>
      <c r="D134" s="43"/>
      <c r="E134" s="43"/>
    </row>
    <row r="135" spans="1:5" ht="30" x14ac:dyDescent="0.25">
      <c r="A135" s="50" t="s">
        <v>455</v>
      </c>
      <c r="B135" s="50" t="s">
        <v>456</v>
      </c>
      <c r="C135" s="43">
        <v>100</v>
      </c>
      <c r="D135" s="43">
        <v>0</v>
      </c>
      <c r="E135" s="43">
        <v>0</v>
      </c>
    </row>
    <row r="136" spans="1:5" ht="30" x14ac:dyDescent="0.25">
      <c r="A136" s="50" t="s">
        <v>457</v>
      </c>
      <c r="B136" s="50" t="s">
        <v>458</v>
      </c>
      <c r="C136" s="43">
        <v>100</v>
      </c>
      <c r="D136" s="43">
        <v>0</v>
      </c>
      <c r="E136" s="43">
        <v>0</v>
      </c>
    </row>
    <row r="137" spans="1:5" ht="30" x14ac:dyDescent="0.25">
      <c r="A137" s="50" t="s">
        <v>459</v>
      </c>
      <c r="B137" s="50" t="s">
        <v>460</v>
      </c>
      <c r="C137" s="43">
        <v>100</v>
      </c>
      <c r="D137" s="43">
        <v>0</v>
      </c>
      <c r="E137" s="43">
        <v>0</v>
      </c>
    </row>
    <row r="138" spans="1:5" ht="30" x14ac:dyDescent="0.25">
      <c r="A138" s="50" t="s">
        <v>461</v>
      </c>
      <c r="B138" s="50" t="s">
        <v>462</v>
      </c>
      <c r="C138" s="43">
        <v>100</v>
      </c>
      <c r="D138" s="43">
        <v>0</v>
      </c>
      <c r="E138" s="43">
        <v>0</v>
      </c>
    </row>
    <row r="139" spans="1:5" ht="30" x14ac:dyDescent="0.25">
      <c r="A139" s="50" t="s">
        <v>463</v>
      </c>
      <c r="B139" s="50" t="s">
        <v>464</v>
      </c>
      <c r="C139" s="43">
        <v>100</v>
      </c>
      <c r="D139" s="43">
        <v>0</v>
      </c>
      <c r="E139" s="43">
        <v>0</v>
      </c>
    </row>
    <row r="140" spans="1:5" ht="30" x14ac:dyDescent="0.25">
      <c r="A140" s="50" t="s">
        <v>465</v>
      </c>
      <c r="B140" s="50" t="s">
        <v>466</v>
      </c>
      <c r="C140" s="43">
        <v>0</v>
      </c>
      <c r="D140" s="43">
        <v>100</v>
      </c>
      <c r="E140" s="43">
        <v>0</v>
      </c>
    </row>
    <row r="141" spans="1:5" ht="30" x14ac:dyDescent="0.25">
      <c r="A141" s="50" t="s">
        <v>467</v>
      </c>
      <c r="B141" s="50" t="s">
        <v>468</v>
      </c>
      <c r="C141" s="43">
        <v>100</v>
      </c>
      <c r="D141" s="43">
        <v>0</v>
      </c>
      <c r="E141" s="43">
        <v>0</v>
      </c>
    </row>
    <row r="142" spans="1:5" ht="45" customHeight="1" x14ac:dyDescent="0.25">
      <c r="A142" s="50" t="s">
        <v>469</v>
      </c>
      <c r="B142" s="50" t="s">
        <v>470</v>
      </c>
      <c r="C142" s="43">
        <v>25</v>
      </c>
      <c r="D142" s="43">
        <v>75</v>
      </c>
      <c r="E142" s="43">
        <v>0</v>
      </c>
    </row>
    <row r="143" spans="1:5" ht="30" x14ac:dyDescent="0.25">
      <c r="A143" s="50" t="s">
        <v>471</v>
      </c>
      <c r="B143" s="50" t="s">
        <v>472</v>
      </c>
      <c r="C143" s="43">
        <v>0</v>
      </c>
      <c r="D143" s="43">
        <v>100</v>
      </c>
      <c r="E143" s="43">
        <v>0</v>
      </c>
    </row>
    <row r="144" spans="1:5" ht="33.75" customHeight="1" x14ac:dyDescent="0.25">
      <c r="A144" s="50" t="s">
        <v>473</v>
      </c>
      <c r="B144" s="50" t="s">
        <v>474</v>
      </c>
      <c r="C144" s="43">
        <v>0</v>
      </c>
      <c r="D144" s="43">
        <v>100</v>
      </c>
      <c r="E144" s="43">
        <v>0</v>
      </c>
    </row>
    <row r="145" spans="1:5" ht="60.75" customHeight="1" x14ac:dyDescent="0.25">
      <c r="A145" s="50"/>
      <c r="B145" s="51" t="s">
        <v>475</v>
      </c>
      <c r="C145" s="43"/>
      <c r="D145" s="43"/>
      <c r="E145" s="43"/>
    </row>
    <row r="146" spans="1:5" ht="18" customHeight="1" x14ac:dyDescent="0.25">
      <c r="A146" s="50" t="s">
        <v>476</v>
      </c>
      <c r="B146" s="50" t="s">
        <v>477</v>
      </c>
      <c r="C146" s="43">
        <v>121</v>
      </c>
      <c r="D146" s="43">
        <v>122</v>
      </c>
      <c r="E146" s="43">
        <v>123</v>
      </c>
    </row>
    <row r="147" spans="1:5" ht="42.75" x14ac:dyDescent="0.25">
      <c r="A147" s="50"/>
      <c r="B147" s="51" t="s">
        <v>478</v>
      </c>
      <c r="C147" s="43"/>
      <c r="D147" s="43"/>
      <c r="E147" s="43"/>
    </row>
    <row r="148" spans="1:5" ht="30" x14ac:dyDescent="0.25">
      <c r="A148" s="50" t="s">
        <v>479</v>
      </c>
      <c r="B148" s="50" t="s">
        <v>480</v>
      </c>
      <c r="C148" s="43">
        <v>0</v>
      </c>
      <c r="D148" s="43">
        <v>0</v>
      </c>
      <c r="E148" s="43">
        <v>0</v>
      </c>
    </row>
    <row r="149" spans="1:5" ht="45" x14ac:dyDescent="0.25">
      <c r="A149" s="50" t="s">
        <v>481</v>
      </c>
      <c r="B149" s="50" t="s">
        <v>482</v>
      </c>
      <c r="C149" s="43">
        <v>0</v>
      </c>
      <c r="D149" s="43">
        <v>0</v>
      </c>
      <c r="E149" s="43">
        <v>0</v>
      </c>
    </row>
    <row r="150" spans="1:5" ht="30" x14ac:dyDescent="0.25">
      <c r="A150" s="50" t="s">
        <v>483</v>
      </c>
      <c r="B150" s="50" t="s">
        <v>484</v>
      </c>
      <c r="C150" s="43">
        <v>0</v>
      </c>
      <c r="D150" s="43">
        <v>0</v>
      </c>
      <c r="E150" s="43">
        <v>0</v>
      </c>
    </row>
    <row r="151" spans="1:5" ht="28.5" x14ac:dyDescent="0.25">
      <c r="A151" s="50"/>
      <c r="B151" s="51" t="s">
        <v>485</v>
      </c>
      <c r="C151" s="43"/>
      <c r="D151" s="43"/>
      <c r="E151" s="43"/>
    </row>
    <row r="152" spans="1:5" ht="30" x14ac:dyDescent="0.25">
      <c r="A152" s="50" t="s">
        <v>486</v>
      </c>
      <c r="B152" s="50" t="s">
        <v>487</v>
      </c>
      <c r="C152" s="43">
        <v>0</v>
      </c>
      <c r="D152" s="43">
        <v>0</v>
      </c>
      <c r="E152" s="43">
        <v>0</v>
      </c>
    </row>
    <row r="153" spans="1:5" ht="60" x14ac:dyDescent="0.25">
      <c r="A153" s="50" t="s">
        <v>488</v>
      </c>
      <c r="B153" s="50" t="s">
        <v>489</v>
      </c>
      <c r="C153" s="43">
        <v>0</v>
      </c>
      <c r="D153" s="43">
        <v>0</v>
      </c>
      <c r="E153" s="43">
        <v>0</v>
      </c>
    </row>
    <row r="154" spans="1:5" ht="42.75" x14ac:dyDescent="0.25">
      <c r="A154" s="50"/>
      <c r="B154" s="51" t="s">
        <v>490</v>
      </c>
      <c r="C154" s="43"/>
      <c r="D154" s="43"/>
      <c r="E154" s="43"/>
    </row>
    <row r="155" spans="1:5" ht="30" x14ac:dyDescent="0.25">
      <c r="A155" s="50" t="s">
        <v>491</v>
      </c>
      <c r="B155" s="50" t="s">
        <v>392</v>
      </c>
      <c r="C155" s="43">
        <v>0</v>
      </c>
      <c r="D155" s="43">
        <v>1</v>
      </c>
      <c r="E155" s="43">
        <v>0</v>
      </c>
    </row>
    <row r="156" spans="1:5" ht="30" x14ac:dyDescent="0.25">
      <c r="A156" s="50" t="s">
        <v>492</v>
      </c>
      <c r="B156" s="50" t="s">
        <v>493</v>
      </c>
      <c r="C156" s="43">
        <v>0</v>
      </c>
      <c r="D156" s="43">
        <v>470360</v>
      </c>
      <c r="E156" s="43">
        <v>0</v>
      </c>
    </row>
    <row r="157" spans="1:5" ht="28.5" x14ac:dyDescent="0.25">
      <c r="A157" s="50"/>
      <c r="B157" s="51" t="s">
        <v>494</v>
      </c>
      <c r="C157" s="43"/>
      <c r="D157" s="43"/>
      <c r="E157" s="43"/>
    </row>
    <row r="158" spans="1:5" ht="30" x14ac:dyDescent="0.25">
      <c r="A158" s="50" t="s">
        <v>495</v>
      </c>
      <c r="B158" s="50" t="s">
        <v>392</v>
      </c>
      <c r="C158" s="43">
        <v>0</v>
      </c>
      <c r="D158" s="43">
        <v>0</v>
      </c>
      <c r="E158" s="43">
        <v>1</v>
      </c>
    </row>
    <row r="159" spans="1:5" ht="30" x14ac:dyDescent="0.25">
      <c r="A159" s="50" t="s">
        <v>496</v>
      </c>
      <c r="B159" s="50" t="s">
        <v>493</v>
      </c>
      <c r="C159" s="43">
        <v>0</v>
      </c>
      <c r="D159" s="43">
        <v>0</v>
      </c>
      <c r="E159" s="43">
        <v>13720</v>
      </c>
    </row>
    <row r="160" spans="1:5" ht="28.5" x14ac:dyDescent="0.25">
      <c r="A160" s="50"/>
      <c r="B160" s="51" t="s">
        <v>497</v>
      </c>
      <c r="C160" s="43"/>
      <c r="D160" s="43"/>
      <c r="E160" s="43"/>
    </row>
    <row r="161" spans="1:5" ht="30" x14ac:dyDescent="0.25">
      <c r="A161" s="50" t="s">
        <v>498</v>
      </c>
      <c r="B161" s="50" t="s">
        <v>392</v>
      </c>
      <c r="C161" s="43">
        <v>0</v>
      </c>
      <c r="D161" s="43">
        <v>0</v>
      </c>
      <c r="E161" s="43">
        <v>1</v>
      </c>
    </row>
    <row r="162" spans="1:5" ht="30" x14ac:dyDescent="0.25">
      <c r="A162" s="50" t="s">
        <v>499</v>
      </c>
      <c r="B162" s="50" t="s">
        <v>521</v>
      </c>
      <c r="C162" s="43">
        <v>0</v>
      </c>
      <c r="D162" s="43">
        <v>0</v>
      </c>
      <c r="E162" s="43">
        <v>150000</v>
      </c>
    </row>
    <row r="163" spans="1:5" ht="30" x14ac:dyDescent="0.25">
      <c r="A163" s="50" t="s">
        <v>500</v>
      </c>
      <c r="B163" s="50" t="s">
        <v>501</v>
      </c>
      <c r="C163" s="43">
        <v>0</v>
      </c>
      <c r="D163" s="43">
        <v>0</v>
      </c>
      <c r="E163" s="43">
        <v>15</v>
      </c>
    </row>
    <row r="164" spans="1:5" ht="28.5" x14ac:dyDescent="0.25">
      <c r="A164" s="50"/>
      <c r="B164" s="51" t="s">
        <v>502</v>
      </c>
      <c r="C164" s="43"/>
      <c r="D164" s="43"/>
      <c r="E164" s="43"/>
    </row>
    <row r="165" spans="1:5" ht="30" x14ac:dyDescent="0.25">
      <c r="A165" s="50" t="s">
        <v>503</v>
      </c>
      <c r="B165" s="50" t="s">
        <v>392</v>
      </c>
      <c r="C165" s="43">
        <v>0</v>
      </c>
      <c r="D165" s="43">
        <v>0</v>
      </c>
      <c r="E165" s="43">
        <v>1</v>
      </c>
    </row>
    <row r="166" spans="1:5" ht="30" x14ac:dyDescent="0.25">
      <c r="A166" s="50" t="s">
        <v>496</v>
      </c>
      <c r="B166" s="50" t="s">
        <v>493</v>
      </c>
      <c r="C166" s="43">
        <v>0</v>
      </c>
      <c r="D166" s="43">
        <v>0</v>
      </c>
      <c r="E166" s="43">
        <v>348000</v>
      </c>
    </row>
    <row r="167" spans="1:5" ht="28.5" x14ac:dyDescent="0.25">
      <c r="A167" s="50"/>
      <c r="B167" s="51" t="s">
        <v>504</v>
      </c>
      <c r="C167" s="43"/>
      <c r="D167" s="43"/>
      <c r="E167" s="43"/>
    </row>
    <row r="168" spans="1:5" ht="30" x14ac:dyDescent="0.25">
      <c r="A168" s="50" t="s">
        <v>505</v>
      </c>
      <c r="B168" s="50" t="s">
        <v>522</v>
      </c>
      <c r="C168" s="43">
        <v>0</v>
      </c>
      <c r="D168" s="43">
        <v>0</v>
      </c>
      <c r="E168" s="43">
        <v>0</v>
      </c>
    </row>
    <row r="169" spans="1:5" ht="39.75" customHeight="1" x14ac:dyDescent="0.25">
      <c r="A169" s="50" t="s">
        <v>506</v>
      </c>
      <c r="B169" s="50" t="s">
        <v>507</v>
      </c>
      <c r="C169" s="43">
        <v>0</v>
      </c>
      <c r="D169" s="43">
        <v>0</v>
      </c>
      <c r="E169" s="43">
        <v>0</v>
      </c>
    </row>
    <row r="170" spans="1:5" ht="30" x14ac:dyDescent="0.25">
      <c r="A170" s="50" t="s">
        <v>508</v>
      </c>
      <c r="B170" s="50" t="s">
        <v>509</v>
      </c>
      <c r="C170" s="43">
        <v>0</v>
      </c>
      <c r="D170" s="43">
        <v>0</v>
      </c>
      <c r="E170" s="43">
        <v>0</v>
      </c>
    </row>
    <row r="171" spans="1:5" ht="28.5" x14ac:dyDescent="0.25">
      <c r="A171" s="50"/>
      <c r="B171" s="51" t="s">
        <v>523</v>
      </c>
      <c r="C171" s="43"/>
      <c r="D171" s="43"/>
      <c r="E171" s="43"/>
    </row>
    <row r="172" spans="1:5" ht="30" x14ac:dyDescent="0.25">
      <c r="A172" s="50" t="s">
        <v>510</v>
      </c>
      <c r="B172" s="50" t="s">
        <v>524</v>
      </c>
      <c r="C172" s="43">
        <v>0</v>
      </c>
      <c r="D172" s="43">
        <v>0</v>
      </c>
      <c r="E172" s="43">
        <v>1</v>
      </c>
    </row>
    <row r="173" spans="1:5" ht="28.5" x14ac:dyDescent="0.25">
      <c r="A173" s="50"/>
      <c r="B173" s="51" t="s">
        <v>511</v>
      </c>
      <c r="C173" s="43"/>
      <c r="D173" s="43"/>
      <c r="E173" s="43"/>
    </row>
    <row r="174" spans="1:5" ht="28.5" customHeight="1" x14ac:dyDescent="0.25">
      <c r="A174" s="50" t="s">
        <v>512</v>
      </c>
      <c r="B174" s="50" t="s">
        <v>513</v>
      </c>
      <c r="C174" s="43">
        <v>0</v>
      </c>
      <c r="D174" s="43">
        <v>0</v>
      </c>
      <c r="E174" s="43">
        <v>2</v>
      </c>
    </row>
    <row r="175" spans="1:5" ht="18.75" customHeight="1" x14ac:dyDescent="0.25">
      <c r="A175" s="50" t="s">
        <v>514</v>
      </c>
      <c r="B175" s="50" t="s">
        <v>515</v>
      </c>
      <c r="C175" s="43">
        <v>0</v>
      </c>
      <c r="D175" s="43">
        <v>0</v>
      </c>
      <c r="E175" s="43">
        <v>1</v>
      </c>
    </row>
    <row r="176" spans="1:5" ht="19.350000000000001" customHeight="1" x14ac:dyDescent="0.25"/>
  </sheetData>
  <mergeCells count="3">
    <mergeCell ref="C1:E2"/>
    <mergeCell ref="A4:E4"/>
    <mergeCell ref="C6:E6"/>
  </mergeCells>
  <pageMargins left="0.43307086614173229" right="0.35433070866141736" top="0.74803149606299213" bottom="0.39370078740157483" header="0.19685039370078741" footer="0.23622047244094491"/>
  <pageSetup paperSize="9" scale="95" orientation="portrait" r:id="rId1"/>
  <headerFooter alignWithMargins="0">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6</vt:i4>
      </vt:variant>
    </vt:vector>
  </HeadingPairs>
  <TitlesOfParts>
    <vt:vector size="9" baseType="lpstr">
      <vt:lpstr>31 pr. aprašymas</vt:lpstr>
      <vt:lpstr>31 pr. finansav.</vt:lpstr>
      <vt:lpstr>31 pr.rodikliai</vt:lpstr>
      <vt:lpstr>'31 pr. aprašymas'!_Hlk152330724</vt:lpstr>
      <vt:lpstr>'31 pr. aprašymas'!_Hlk152330939</vt:lpstr>
      <vt:lpstr>'31 pr. aprašymas'!_Hlk152834790</vt:lpstr>
      <vt:lpstr>'31 pr. aprašymas'!_Hlk152834857</vt:lpstr>
      <vt:lpstr>'31 pr. aprašymas'!_Hlk152834900</vt:lpstr>
      <vt:lpstr>'31 pr. aprašymas'!_Hlk152835006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Romualda Poškevičienė</dc:creator>
  <cp:lastModifiedBy>Romualda Poškevičienė</cp:lastModifiedBy>
  <cp:lastPrinted>2023-12-19T07:13:04Z</cp:lastPrinted>
  <dcterms:created xsi:type="dcterms:W3CDTF">2023-11-21T08:57:13Z</dcterms:created>
  <dcterms:modified xsi:type="dcterms:W3CDTF">2023-12-19T11:23:08Z</dcterms:modified>
</cp:coreProperties>
</file>